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xl/threadedComments/threadedComment1.xml" ContentType="application/vnd.ms-excel.threadedcomments+xml"/>
  <Override PartName="/xl/tables/table2.xml" ContentType="application/vnd.openxmlformats-officedocument.spreadsheetml.table+xml"/>
  <Override PartName="/xl/comments2.xml" ContentType="application/vnd.openxmlformats-officedocument.spreadsheetml.comments+xml"/>
  <Override PartName="/xl/threadedComments/threadedComment2.xml" ContentType="application/vnd.ms-excel.threadedcomments+xml"/>
  <Override PartName="/xl/tables/table3.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66925"/>
  <mc:AlternateContent xmlns:mc="http://schemas.openxmlformats.org/markup-compatibility/2006">
    <mc:Choice Requires="x15">
      <x15ac:absPath xmlns:x15ac="http://schemas.microsoft.com/office/spreadsheetml/2010/11/ac" url="I:\GT_transversaux\Open Science\2_Open_Access\3_Projets\Projet National OA Monitor\Enquête 2024\"/>
    </mc:Choice>
  </mc:AlternateContent>
  <xr:revisionPtr revIDLastSave="0" documentId="13_ncr:1_{BF872584-6D6C-4846-83C9-84F345A37342}" xr6:coauthVersionLast="47" xr6:coauthVersionMax="47" xr10:uidLastSave="{00000000-0000-0000-0000-000000000000}"/>
  <bookViews>
    <workbookView xWindow="1155" yWindow="0" windowWidth="27660" windowHeight="15150" xr2:uid="{C9153D35-13B4-478A-AD92-3E997019A353}"/>
  </bookViews>
  <sheets>
    <sheet name="repo-data survey 2024 basic" sheetId="5" r:id="rId1"/>
    <sheet name="repo-data survey 2024 advanced" sheetId="1" r:id="rId2"/>
    <sheet name="Institution ID and type" sheetId="3" r:id="rId3"/>
    <sheet name="drop down" sheetId="4" r:id="rId4"/>
  </sheets>
  <definedNames>
    <definedName name="AltNames" localSheetId="2">#REF!</definedName>
    <definedName name="AltNames">#REF!</definedName>
    <definedName name="RinggoldNames" localSheetId="2">#REF!</definedName>
    <definedName name="RinggoldName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97" i="1" l="1"/>
  <c r="A98" i="1"/>
  <c r="A99" i="1"/>
  <c r="A100" i="1"/>
  <c r="A101" i="1"/>
  <c r="A102" i="1"/>
  <c r="A103" i="1"/>
  <c r="A104" i="1"/>
  <c r="A105" i="1"/>
  <c r="A106" i="1"/>
  <c r="A107" i="1"/>
  <c r="A108" i="1"/>
  <c r="A109" i="1"/>
  <c r="A110" i="1"/>
  <c r="A111" i="1"/>
  <c r="A112" i="1"/>
  <c r="C97" i="1"/>
  <c r="C98" i="1"/>
  <c r="C99" i="1"/>
  <c r="C100" i="1"/>
  <c r="C101" i="1"/>
  <c r="C102" i="1"/>
  <c r="C103" i="1"/>
  <c r="C104" i="1"/>
  <c r="C105" i="1"/>
  <c r="C106" i="1"/>
  <c r="C107" i="1"/>
  <c r="C108" i="1"/>
  <c r="C109" i="1"/>
  <c r="C110" i="1"/>
  <c r="C111" i="1"/>
  <c r="C112" i="1"/>
  <c r="A29" i="5"/>
  <c r="A102" i="5"/>
  <c r="A103" i="5"/>
  <c r="A104" i="5"/>
  <c r="A105" i="5"/>
  <c r="A34" i="5"/>
  <c r="A35" i="5"/>
  <c r="A108" i="5"/>
  <c r="A109" i="5"/>
  <c r="A110" i="5"/>
  <c r="A111" i="5"/>
  <c r="A40" i="5"/>
  <c r="C29" i="5"/>
  <c r="C102" i="5"/>
  <c r="C103" i="5"/>
  <c r="C104" i="5"/>
  <c r="C105" i="5"/>
  <c r="C34" i="5"/>
  <c r="C35" i="5"/>
  <c r="C108" i="5"/>
  <c r="C109" i="5"/>
  <c r="C110" i="5"/>
  <c r="C111" i="5"/>
  <c r="C40" i="5"/>
  <c r="A36" i="5"/>
  <c r="C36" i="5"/>
  <c r="A30" i="5"/>
  <c r="C30" i="5"/>
  <c r="A24" i="5"/>
  <c r="C24" i="5"/>
  <c r="A18" i="5"/>
  <c r="C18" i="5"/>
  <c r="A112" i="5"/>
  <c r="A39" i="5"/>
  <c r="A38" i="5"/>
  <c r="A37" i="5"/>
  <c r="A107" i="5"/>
  <c r="A106" i="5"/>
  <c r="A33" i="5"/>
  <c r="A32" i="5"/>
  <c r="A31" i="5"/>
  <c r="A101" i="5"/>
  <c r="A100" i="5"/>
  <c r="A27" i="5"/>
  <c r="A26" i="5"/>
  <c r="A25" i="5"/>
  <c r="A95" i="5"/>
  <c r="A94" i="5"/>
  <c r="A21" i="5"/>
  <c r="A20" i="5"/>
  <c r="A19" i="5"/>
  <c r="A89" i="5"/>
  <c r="A28" i="5"/>
  <c r="A99" i="5"/>
  <c r="A98" i="5"/>
  <c r="A97" i="5"/>
  <c r="A96" i="5"/>
  <c r="A23" i="5"/>
  <c r="A22" i="5"/>
  <c r="A93" i="5"/>
  <c r="A92" i="5"/>
  <c r="A91" i="5"/>
  <c r="A90" i="5"/>
  <c r="A17" i="5"/>
  <c r="A64" i="5"/>
  <c r="A87" i="5"/>
  <c r="A86" i="5"/>
  <c r="A85" i="5"/>
  <c r="A84" i="5"/>
  <c r="A59" i="5"/>
  <c r="A58" i="5"/>
  <c r="A81" i="5"/>
  <c r="A80" i="5"/>
  <c r="A79" i="5"/>
  <c r="A78" i="5"/>
  <c r="A53" i="5"/>
  <c r="A52" i="5"/>
  <c r="A75" i="5"/>
  <c r="A74" i="5"/>
  <c r="A73" i="5"/>
  <c r="A72" i="5"/>
  <c r="A47" i="5"/>
  <c r="A46" i="5"/>
  <c r="A69" i="5"/>
  <c r="A68" i="5"/>
  <c r="A67" i="5"/>
  <c r="A66" i="5"/>
  <c r="A41" i="5"/>
  <c r="A88" i="5"/>
  <c r="A63" i="5"/>
  <c r="A62" i="5"/>
  <c r="A61" i="5"/>
  <c r="A60" i="5"/>
  <c r="A83" i="5"/>
  <c r="A82" i="5"/>
  <c r="A57" i="5"/>
  <c r="A56" i="5"/>
  <c r="A55" i="5"/>
  <c r="A54" i="5"/>
  <c r="A77" i="5"/>
  <c r="A76" i="5"/>
  <c r="A51" i="5"/>
  <c r="A50" i="5"/>
  <c r="A49" i="5"/>
  <c r="A48" i="5"/>
  <c r="A71" i="5"/>
  <c r="A70" i="5"/>
  <c r="A45" i="5"/>
  <c r="A44" i="5"/>
  <c r="A43" i="5"/>
  <c r="A42" i="5"/>
  <c r="A65" i="5"/>
  <c r="C112" i="5"/>
  <c r="C39" i="5"/>
  <c r="C38" i="5"/>
  <c r="C37" i="5"/>
  <c r="C107" i="5"/>
  <c r="C106" i="5"/>
  <c r="C33" i="5"/>
  <c r="C32" i="5"/>
  <c r="C31" i="5"/>
  <c r="C101" i="5"/>
  <c r="C100" i="5"/>
  <c r="C27" i="5"/>
  <c r="C26" i="5"/>
  <c r="C25" i="5"/>
  <c r="C95" i="5"/>
  <c r="C94" i="5"/>
  <c r="C21" i="5"/>
  <c r="C20" i="5"/>
  <c r="C19" i="5"/>
  <c r="C89" i="5"/>
  <c r="C28" i="5"/>
  <c r="C99" i="5"/>
  <c r="C98" i="5"/>
  <c r="C97" i="5"/>
  <c r="C96" i="5"/>
  <c r="C23" i="5"/>
  <c r="C22" i="5"/>
  <c r="C93" i="5"/>
  <c r="C92" i="5"/>
  <c r="C91" i="5"/>
  <c r="C90" i="5"/>
  <c r="C17" i="5"/>
  <c r="C64" i="5"/>
  <c r="C87" i="5"/>
  <c r="C86" i="5"/>
  <c r="C85" i="5"/>
  <c r="C84" i="5"/>
  <c r="C59" i="5"/>
  <c r="C58" i="5"/>
  <c r="C81" i="5"/>
  <c r="C80" i="5"/>
  <c r="C79" i="5"/>
  <c r="C78" i="5"/>
  <c r="C53" i="5"/>
  <c r="C52" i="5"/>
  <c r="C75" i="5"/>
  <c r="C74" i="5"/>
  <c r="C73" i="5"/>
  <c r="C72" i="5"/>
  <c r="C47" i="5"/>
  <c r="C46" i="5"/>
  <c r="C69" i="5"/>
  <c r="C68" i="5"/>
  <c r="C67" i="5"/>
  <c r="C66" i="5"/>
  <c r="C41" i="5"/>
  <c r="C88" i="5"/>
  <c r="C63" i="5"/>
  <c r="C62" i="5"/>
  <c r="C61" i="5"/>
  <c r="C60" i="5"/>
  <c r="C83" i="5"/>
  <c r="C82" i="5"/>
  <c r="C57" i="5"/>
  <c r="C56" i="5"/>
  <c r="C55" i="5"/>
  <c r="C54" i="5"/>
  <c r="C77" i="5"/>
  <c r="C76" i="5"/>
  <c r="C51" i="5"/>
  <c r="C50" i="5"/>
  <c r="C49" i="5"/>
  <c r="C48" i="5"/>
  <c r="C71" i="5"/>
  <c r="C70" i="5"/>
  <c r="C45" i="5"/>
  <c r="C44" i="5"/>
  <c r="C43" i="5"/>
  <c r="C42" i="5"/>
  <c r="C65" i="5"/>
  <c r="C54" i="1"/>
  <c r="C53" i="1"/>
  <c r="C55" i="1"/>
  <c r="C52" i="1"/>
  <c r="C41" i="1"/>
  <c r="C39" i="1"/>
  <c r="C38" i="1"/>
  <c r="C40" i="1"/>
  <c r="C37" i="1"/>
  <c r="C46" i="1"/>
  <c r="C44" i="1"/>
  <c r="C43" i="1"/>
  <c r="C45" i="1"/>
  <c r="C42" i="1"/>
  <c r="C51" i="1"/>
  <c r="C49" i="1"/>
  <c r="C48" i="1"/>
  <c r="C50" i="1"/>
  <c r="C47" i="1"/>
  <c r="C76" i="1"/>
  <c r="C74" i="1"/>
  <c r="C73" i="1"/>
  <c r="C75" i="1"/>
  <c r="C72" i="1"/>
  <c r="C61" i="1"/>
  <c r="C59" i="1"/>
  <c r="C58" i="1"/>
  <c r="C60" i="1"/>
  <c r="C57" i="1"/>
  <c r="C66" i="1"/>
  <c r="C64" i="1"/>
  <c r="C63" i="1"/>
  <c r="C65" i="1"/>
  <c r="C62" i="1"/>
  <c r="C71" i="1"/>
  <c r="C69" i="1"/>
  <c r="C68" i="1"/>
  <c r="C70" i="1"/>
  <c r="C67" i="1"/>
  <c r="C96" i="1"/>
  <c r="C94" i="1"/>
  <c r="C93" i="1"/>
  <c r="C95" i="1"/>
  <c r="C92" i="1"/>
  <c r="C81" i="1"/>
  <c r="C79" i="1"/>
  <c r="C78" i="1"/>
  <c r="C80" i="1"/>
  <c r="C77" i="1"/>
  <c r="C86" i="1"/>
  <c r="C84" i="1"/>
  <c r="C83" i="1"/>
  <c r="C85" i="1"/>
  <c r="C82" i="1"/>
  <c r="C91" i="1"/>
  <c r="C89" i="1"/>
  <c r="C88" i="1"/>
  <c r="C90" i="1"/>
  <c r="C87" i="1"/>
  <c r="C36" i="1"/>
  <c r="C34" i="1"/>
  <c r="C33" i="1"/>
  <c r="C35" i="1"/>
  <c r="C32" i="1"/>
  <c r="C21" i="1"/>
  <c r="C19" i="1"/>
  <c r="C18" i="1"/>
  <c r="C20" i="1"/>
  <c r="C17" i="1"/>
  <c r="C26" i="1"/>
  <c r="C24" i="1"/>
  <c r="C23" i="1"/>
  <c r="C25" i="1"/>
  <c r="C22" i="1"/>
  <c r="C31" i="1"/>
  <c r="C29" i="1"/>
  <c r="C28" i="1"/>
  <c r="C30" i="1"/>
  <c r="C27" i="1"/>
  <c r="C56" i="1"/>
  <c r="A54" i="1"/>
  <c r="A53" i="1"/>
  <c r="A55" i="1"/>
  <c r="A52" i="1"/>
  <c r="A41" i="1"/>
  <c r="A39" i="1"/>
  <c r="A38" i="1"/>
  <c r="A40" i="1"/>
  <c r="A37" i="1"/>
  <c r="A46" i="1"/>
  <c r="A44" i="1"/>
  <c r="A43" i="1"/>
  <c r="A45" i="1"/>
  <c r="A42" i="1"/>
  <c r="A51" i="1"/>
  <c r="A49" i="1"/>
  <c r="A48" i="1"/>
  <c r="A50" i="1"/>
  <c r="A47" i="1"/>
  <c r="A76" i="1"/>
  <c r="A74" i="1"/>
  <c r="A73" i="1"/>
  <c r="A75" i="1"/>
  <c r="A72" i="1"/>
  <c r="A61" i="1"/>
  <c r="A59" i="1"/>
  <c r="A58" i="1"/>
  <c r="A60" i="1"/>
  <c r="A57" i="1"/>
  <c r="A66" i="1"/>
  <c r="A64" i="1"/>
  <c r="A63" i="1"/>
  <c r="A65" i="1"/>
  <c r="A62" i="1"/>
  <c r="A71" i="1"/>
  <c r="A69" i="1"/>
  <c r="A68" i="1"/>
  <c r="A70" i="1"/>
  <c r="A67" i="1"/>
  <c r="A96" i="1"/>
  <c r="A94" i="1"/>
  <c r="A93" i="1"/>
  <c r="A95" i="1"/>
  <c r="A92" i="1"/>
  <c r="A81" i="1"/>
  <c r="A79" i="1"/>
  <c r="A78" i="1"/>
  <c r="A80" i="1"/>
  <c r="A77" i="1"/>
  <c r="A86" i="1"/>
  <c r="A84" i="1"/>
  <c r="A83" i="1"/>
  <c r="A85" i="1"/>
  <c r="A82" i="1"/>
  <c r="A91" i="1"/>
  <c r="A89" i="1"/>
  <c r="A88" i="1"/>
  <c r="A90" i="1"/>
  <c r="A87" i="1"/>
  <c r="A36" i="1"/>
  <c r="A34" i="1"/>
  <c r="A33" i="1"/>
  <c r="A35" i="1"/>
  <c r="A32" i="1"/>
  <c r="A21" i="1"/>
  <c r="A19" i="1"/>
  <c r="A18" i="1"/>
  <c r="A20" i="1"/>
  <c r="A17" i="1"/>
  <c r="A26" i="1"/>
  <c r="A24" i="1"/>
  <c r="A23" i="1"/>
  <c r="A25" i="1"/>
  <c r="A22" i="1"/>
  <c r="A31" i="1"/>
  <c r="A29" i="1"/>
  <c r="A28" i="1"/>
  <c r="A30" i="1"/>
  <c r="A27" i="1"/>
  <c r="A56" i="1"/>
  <c r="B19" i="3"/>
  <c r="B18" i="3"/>
  <c r="B28" i="3"/>
  <c r="B43" i="3"/>
  <c r="B21" i="3"/>
  <c r="B20" i="3"/>
  <c r="B13" i="3"/>
  <c r="B11" i="3"/>
  <c r="B24" i="3"/>
  <c r="B58" i="3"/>
  <c r="B54" i="3"/>
  <c r="B23" i="3"/>
  <c r="B53" i="3"/>
  <c r="B12" i="3"/>
  <c r="B17" i="3"/>
  <c r="B14" i="3"/>
  <c r="B41" i="3"/>
  <c r="B42" i="3"/>
  <c r="B15" i="3"/>
  <c r="B59" i="3"/>
  <c r="B56" i="3"/>
  <c r="B57" i="3"/>
  <c r="B44" i="3"/>
  <c r="B16" i="3"/>
  <c r="B40" i="3"/>
  <c r="B8" i="3"/>
  <c r="B25" i="3"/>
  <c r="B22" i="3"/>
  <c r="B27" i="3"/>
  <c r="B26" i="3"/>
  <c r="B34" i="3"/>
  <c r="B32" i="3"/>
  <c r="B39" i="3"/>
  <c r="B38" i="3"/>
  <c r="B37" i="3"/>
  <c r="B36" i="3"/>
  <c r="B31" i="3"/>
  <c r="B30" i="3"/>
  <c r="B33" i="3"/>
  <c r="B35" i="3"/>
  <c r="B10" i="3"/>
  <c r="B9" i="3"/>
  <c r="B55" i="3"/>
  <c r="B52" i="3"/>
  <c r="B51" i="3"/>
  <c r="B50" i="3"/>
  <c r="B29" i="3"/>
  <c r="B49" i="3"/>
  <c r="B48" i="3"/>
  <c r="B47" i="3"/>
  <c r="B46" i="3"/>
  <c r="B45" i="3"/>
  <c r="ANR2"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tc={02E809CA-7CCF-4F5B-A735-21F46017A0A1}</author>
    <author>tc={E2C950BF-6A20-4F19-B405-7943413E7A94}</author>
    <author>tc={80CD7C6F-5D5F-4D99-9FF5-AAD8CF97A680}</author>
    <author>tc={42C51A73-F513-48C5-AC8F-9185A2161EED}</author>
    <author>tc={00EECD5B-D543-492C-97F6-35697CEDBAC8}</author>
    <author>tc={10353CFE-5186-4753-BC14-DA0315E41A1F}</author>
    <author>tc={475301F1-2D4E-45D3-ACA7-C38795195164}</author>
    <author>tc={EEFE717F-8D3F-4237-8CBB-38F974EE2E1D}</author>
  </authors>
  <commentList>
    <comment ref="A6" authorId="0" shapeId="0" xr:uid="{02E809CA-7CCF-4F5B-A735-21F46017A0A1}">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Please enter the date of the data snapshot (e.g., when you downloaded the data from your repository system)</t>
      </text>
    </comment>
    <comment ref="A8" authorId="1" shapeId="0" xr:uid="{E2C950BF-6A20-4F19-B405-7943413E7A94}">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Which data on the publish activity of affiliated authors of the last 3-4 years can you provide for your institution?</t>
      </text>
    </comment>
    <comment ref="A10" authorId="2" shapeId="0" xr:uid="{80CD7C6F-5D5F-4D99-9FF5-AAD8CF97A680}">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Institutional publication reference system(s) which is/are the data basis for the Open Access Monitor (e.g., institutional repository, Current research Information System (CRIS), other).</t>
      </text>
    </comment>
    <comment ref="B10" authorId="3" shapeId="0" xr:uid="{42C51A73-F513-48C5-AC8F-9185A2161EED}">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Please enter the name of system (repository, CRIS or other)</t>
      </text>
    </comment>
    <comment ref="C10" authorId="4" shapeId="0" xr:uid="{00EECD5B-D543-492C-97F6-35697CEDBAC8}">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Please enter the link to landing page of system (if available)</t>
      </text>
    </comment>
    <comment ref="D10" authorId="5" shapeId="0" xr:uid="{10353CFE-5186-4753-BC14-DA0315E41A1F}">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Please add a link to system documentation (if available)</t>
      </text>
    </comment>
    <comment ref="E10" authorId="6" shapeId="0" xr:uid="{475301F1-2D4E-45D3-ACA7-C38795195164}">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Please select system type by content (drop down)</t>
      </text>
    </comment>
    <comment ref="G10" authorId="7" shapeId="0" xr:uid="{EEFE717F-8D3F-4237-8CBB-38F974EE2E1D}">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Please select OA fulltext source and state if the data you provide includes fulltext counts from external sources. If you count items as OA even if the openly accessible fulltext is only available OA elsewhere (Bronze OA still excluded) and not in the institutional repository (e.g., after cross-checking with unpaywall) which is reporting, please select (1). If not, please select (2).</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tc={61DCE8AE-2476-4FA5-9ED4-120F1F48F903}</author>
    <author>tc={A1B85F2A-91A7-4CCB-92D6-F386B08DA660}</author>
    <author>tc={3E923A24-F48B-45B2-9E37-F2029DBE5F90}</author>
    <author>tc={7EAC6788-4B9A-4DAE-99D0-E0D0A437DBBB}</author>
    <author>tc={4A3240E7-64BB-4C0F-821E-A5398F6879AC}</author>
    <author>tc={AF06C34F-675E-4B8F-B59E-22045E60BD40}</author>
    <author>tc={5CA6F62E-976F-482F-BDE7-5A0A56D1F7CE}</author>
    <author>tc={D7411BFC-5278-4FEC-B202-D3960C6A1628}</author>
  </authors>
  <commentList>
    <comment ref="A6" authorId="0" shapeId="0" xr:uid="{61DCE8AE-2476-4FA5-9ED4-120F1F48F903}">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Please enter the date of the data snapshot (e.g., when you downloaded the data from your repository system)</t>
      </text>
    </comment>
    <comment ref="A8" authorId="1" shapeId="0" xr:uid="{A1B85F2A-91A7-4CCB-92D6-F386B08DA660}">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Which data on the publish activity of affiliated authors of the last 3-4 years can you provide for your institution?</t>
      </text>
    </comment>
    <comment ref="A10" authorId="2" shapeId="0" xr:uid="{3E923A24-F48B-45B2-9E37-F2029DBE5F90}">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Institutional publication reference system(s) which is/are the data basis for the Open Access Monitor (e.g., institutional repository, Current research Information System (CRIS), other).</t>
      </text>
    </comment>
    <comment ref="B10" authorId="3" shapeId="0" xr:uid="{7EAC6788-4B9A-4DAE-99D0-E0D0A437DBBB}">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Please enter the name of system (repository, CRIS or other)</t>
      </text>
    </comment>
    <comment ref="C10" authorId="4" shapeId="0" xr:uid="{4A3240E7-64BB-4C0F-821E-A5398F6879AC}">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Please enter the link to landing page of system (if available)</t>
      </text>
    </comment>
    <comment ref="D10" authorId="5" shapeId="0" xr:uid="{AF06C34F-675E-4B8F-B59E-22045E60BD40}">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Please add a link to system documentation (if available)</t>
      </text>
    </comment>
    <comment ref="E10" authorId="6" shapeId="0" xr:uid="{5CA6F62E-976F-482F-BDE7-5A0A56D1F7CE}">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Please select system type by content (drop down)</t>
      </text>
    </comment>
    <comment ref="G10" authorId="7" shapeId="0" xr:uid="{D7411BFC-5278-4FEC-B202-D3960C6A1628}">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Please select OA fulltext source and state if the data you provide includes fulltext counts from external sources. If you count items as OA even if the openly accessible fulltext is only available OA elsewhere (Bronze OA still excluded) and not in the institutional repository (e.g., after cross-checking with unpaywall) which is reporting, please select (1). If not, please select (2).</t>
      </text>
    </comment>
  </commentList>
</comments>
</file>

<file path=xl/sharedStrings.xml><?xml version="1.0" encoding="utf-8"?>
<sst xmlns="http://schemas.openxmlformats.org/spreadsheetml/2006/main" count="910" uniqueCount="167">
  <si>
    <t>Institution name</t>
  </si>
  <si>
    <t>Institution (RORid)</t>
  </si>
  <si>
    <t>Institution type</t>
  </si>
  <si>
    <t>Period</t>
  </si>
  <si>
    <t>Resource type</t>
  </si>
  <si>
    <t>Number of items</t>
  </si>
  <si>
    <t>Journal article</t>
  </si>
  <si>
    <t>Open</t>
  </si>
  <si>
    <t>Green</t>
  </si>
  <si>
    <t>Gold</t>
  </si>
  <si>
    <t>Hybrid</t>
  </si>
  <si>
    <t>Closed</t>
  </si>
  <si>
    <t>Book</t>
  </si>
  <si>
    <t>Book part</t>
  </si>
  <si>
    <t>Conference paper</t>
  </si>
  <si>
    <t>Category [E] "Institution"</t>
  </si>
  <si>
    <t>Category [D] "Einrichtung"</t>
  </si>
  <si>
    <t>Category [F] "institution"</t>
  </si>
  <si>
    <t>ROR ID</t>
  </si>
  <si>
    <t>ROR Hyperlink</t>
  </si>
  <si>
    <t>University of Basel</t>
  </si>
  <si>
    <t>02s6k3f65</t>
  </si>
  <si>
    <t>University of Bern</t>
  </si>
  <si>
    <t>02k7v4d05</t>
  </si>
  <si>
    <t xml:space="preserve">University of Fribourg
</t>
  </si>
  <si>
    <t>022fs9h90</t>
  </si>
  <si>
    <t>University of Geneva</t>
  </si>
  <si>
    <t>01swzsf04</t>
  </si>
  <si>
    <t>University of Lausanne</t>
  </si>
  <si>
    <t>019whta54</t>
  </si>
  <si>
    <t>Università della Svizzera Italiana</t>
  </si>
  <si>
    <t>03c4atk17</t>
  </si>
  <si>
    <t>University of Lucerne</t>
  </si>
  <si>
    <t>00kgrkn83</t>
  </si>
  <si>
    <t>University of Neuchâtel</t>
  </si>
  <si>
    <t>00vasag41</t>
  </si>
  <si>
    <t>University of St. Gallen</t>
  </si>
  <si>
    <t>0561a3s31</t>
  </si>
  <si>
    <t>University of Zurich</t>
  </si>
  <si>
    <t>02crff812</t>
  </si>
  <si>
    <t>École Polytechnique Fédérale de Lausanne</t>
  </si>
  <si>
    <t>02s376052</t>
  </si>
  <si>
    <t>ETH Zurich</t>
  </si>
  <si>
    <t>05a28rw58</t>
  </si>
  <si>
    <t>University Hospital of Basel</t>
  </si>
  <si>
    <t>04k51q396</t>
  </si>
  <si>
    <t>University Children’s Hospital Basel</t>
  </si>
  <si>
    <t>02nhqek82</t>
  </si>
  <si>
    <t>Universitäre Psychiatrische Kliniken Basel</t>
  </si>
  <si>
    <t>05fw3jg78</t>
  </si>
  <si>
    <t>Universitäre Zentrum für Zahnmedizin Basel</t>
  </si>
  <si>
    <t>04j21nf11</t>
  </si>
  <si>
    <t>University Hospital of Bern</t>
  </si>
  <si>
    <t>01q9sj412</t>
  </si>
  <si>
    <t>University Hospital of Geneva</t>
  </si>
  <si>
    <t>01m1pv723</t>
  </si>
  <si>
    <t>University Hospital of Lausanne / Centre hospitalier universitaire vaudois / CHUV</t>
  </si>
  <si>
    <t>05a353079</t>
  </si>
  <si>
    <t>University Hospital of Zurich</t>
  </si>
  <si>
    <t>01462r250</t>
  </si>
  <si>
    <t>Universitätsklinik Balgrist</t>
  </si>
  <si>
    <t>02yzaka98</t>
  </si>
  <si>
    <t>University Children's Hospital Zurich</t>
  </si>
  <si>
    <t>035vb3h42</t>
  </si>
  <si>
    <t>Swiss Federal Institute of Aquatic Science and Technology</t>
  </si>
  <si>
    <t>Research Institutes of the ETH Domain</t>
  </si>
  <si>
    <t>Forschungsanstalten des ETH-Bereichs</t>
  </si>
  <si>
    <t>Établissements de recherche du Domaine des EPF</t>
  </si>
  <si>
    <t>00pc48d59</t>
  </si>
  <si>
    <t>Swiss Federal Laboratories for Materials Science and Technology</t>
  </si>
  <si>
    <t>02x681a42</t>
  </si>
  <si>
    <t>Paul Scherrer Institute</t>
  </si>
  <si>
    <t>03eh3y714</t>
  </si>
  <si>
    <t>Swiss Federal Institute for Forest, Snow and Landscape Research</t>
  </si>
  <si>
    <t>04bs5yc70</t>
  </si>
  <si>
    <t>Bern University of Applied Sciences</t>
  </si>
  <si>
    <t>Universities of Applied Sciences</t>
  </si>
  <si>
    <t>Fachhochschulen</t>
  </si>
  <si>
    <t>Hautes Écoles Spécialisées</t>
  </si>
  <si>
    <t>02bnkt322</t>
  </si>
  <si>
    <t>University of Applied Sciences and Arts Northwestern Switzerland</t>
  </si>
  <si>
    <t>04mq2g308</t>
  </si>
  <si>
    <t>Ostschweizer Fachhochschule OST</t>
  </si>
  <si>
    <t>038mj2660</t>
  </si>
  <si>
    <t>University of Applied Sciences of the Grisons</t>
  </si>
  <si>
    <t>032ymzc07</t>
  </si>
  <si>
    <t>Zurich University of Applied Sciences in Business Administration</t>
  </si>
  <si>
    <t>02ejkey04</t>
  </si>
  <si>
    <t>Zurich University of Applied Sciences</t>
  </si>
  <si>
    <t>05pmsvm27</t>
  </si>
  <si>
    <t>Zurich University of the Arts</t>
  </si>
  <si>
    <t>05r0ap620</t>
  </si>
  <si>
    <t>Lucerne University of Applied Sciences and Arts</t>
  </si>
  <si>
    <t>04nd0xd48</t>
  </si>
  <si>
    <t>University of Applied Sciences and Arts Western Switzerland</t>
  </si>
  <si>
    <t>01xkakk17</t>
  </si>
  <si>
    <t>University of Applied Sciences and Arts of Southern Switzerland</t>
  </si>
  <si>
    <t>05ep8g269</t>
  </si>
  <si>
    <t>Kalaidos University of Applied Sciences</t>
  </si>
  <si>
    <t>049c2kr37</t>
  </si>
  <si>
    <t>Pädagogische Hochschule Bern</t>
  </si>
  <si>
    <t>Universities of Teacher Education</t>
  </si>
  <si>
    <t>Pädagogische Hochschulen</t>
  </si>
  <si>
    <t>Hautes Écoles Pédagogiques</t>
  </si>
  <si>
    <t>05jf1ma54</t>
  </si>
  <si>
    <t>Haute École Pédagogique du Canton de Vaud</t>
  </si>
  <si>
    <t>01bvm0h13</t>
  </si>
  <si>
    <t>University of Teacher Education Lucerne</t>
  </si>
  <si>
    <t>0235ynq74</t>
  </si>
  <si>
    <t>Schwyz University of Teacher Education</t>
  </si>
  <si>
    <t>00rqdn375</t>
  </si>
  <si>
    <t>University of Teacher Education Zug</t>
  </si>
  <si>
    <t>05ghhx264</t>
  </si>
  <si>
    <t>Zurich University of Teacher Education</t>
  </si>
  <si>
    <t>01awgk221</t>
  </si>
  <si>
    <t>St.Gallen University of Teacher Education</t>
  </si>
  <si>
    <t>05m37v666</t>
  </si>
  <si>
    <t>Haute École Pédagogique BEJUNE</t>
  </si>
  <si>
    <t>015pmkr43</t>
  </si>
  <si>
    <t>Haute École Pédagogique Fribourg</t>
  </si>
  <si>
    <t>048gre751</t>
  </si>
  <si>
    <t>Pädagogische Hochschule Thurgau</t>
  </si>
  <si>
    <t>04bf6dq94</t>
  </si>
  <si>
    <t>Pädagogische Hochschule Wallis</t>
  </si>
  <si>
    <t>040gs8e06</t>
  </si>
  <si>
    <t>00w9q2c06</t>
  </si>
  <si>
    <t>Swiss Federal University for Vocational Education and Training</t>
  </si>
  <si>
    <t>00zg4za48</t>
  </si>
  <si>
    <t>Pädagogische Hochschule Graubünden</t>
  </si>
  <si>
    <t>02fjgft97</t>
  </si>
  <si>
    <t>Pädagogische Hochschule Schaffhausen</t>
  </si>
  <si>
    <t>03fs41j10</t>
  </si>
  <si>
    <t>Swiss Open Access Monitor</t>
  </si>
  <si>
    <t>Institution ID and type</t>
  </si>
  <si>
    <t>(2) Full-text repository only</t>
  </si>
  <si>
    <t>(4) Other</t>
  </si>
  <si>
    <t>(1) (Institutional) bibliography AND full-text repository</t>
  </si>
  <si>
    <t>(3) (institutional) bibliography only</t>
  </si>
  <si>
    <t>Documentation</t>
  </si>
  <si>
    <t>System type</t>
  </si>
  <si>
    <t>Data source</t>
  </si>
  <si>
    <t>System 1</t>
  </si>
  <si>
    <t>Landing page</t>
  </si>
  <si>
    <t>System name</t>
  </si>
  <si>
    <t>Self-declaration</t>
  </si>
  <si>
    <t>Snapshot date</t>
  </si>
  <si>
    <t>System 2 (if applicable)</t>
  </si>
  <si>
    <t>System 3 (if applicable)</t>
  </si>
  <si>
    <t>OA fulltext source</t>
  </si>
  <si>
    <t>(2) Institutional repository only</t>
  </si>
  <si>
    <t>(1) OA elsewhere included</t>
  </si>
  <si>
    <t>Universities (incl. university hospitals) / ETH / EPF</t>
  </si>
  <si>
    <t>Universitäten (inkl. Unispitäler) / ETH</t>
  </si>
  <si>
    <t>Universités (incl. hôpitaux universitaires) / EPF</t>
  </si>
  <si>
    <t>last update: June 2022</t>
  </si>
  <si>
    <t>University of Teacher Education in Special Needs</t>
  </si>
  <si>
    <t>OA type (internal mapping)</t>
  </si>
  <si>
    <t>OA type</t>
  </si>
  <si>
    <t>(1) My institution can provide annual data on the publish activity of the last 4 years, including Open Access shares, by using the following system(s).</t>
  </si>
  <si>
    <t>(2) My institution can partly provide annual data on the publish activity of the last 4 years, including Open Access shares, by using the following system(s).</t>
  </si>
  <si>
    <t>Repository data survey 2024 (covering 2020-2023) - basic</t>
  </si>
  <si>
    <t>Please fill in this form if you can deliver data on basic OA types (Open, Closed).</t>
  </si>
  <si>
    <t>Repository data survey 2024 (covering 2020-2024) - advanced</t>
  </si>
  <si>
    <t>Diamond</t>
  </si>
  <si>
    <t>Please fill in this form if you can deliver data on advanced OA types (Diamond, Gold, Green, Hybrid, Closed).</t>
  </si>
  <si>
    <t>Archive ouverte UNIGE</t>
  </si>
  <si>
    <t>https://archive-ouverte.unige.ch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</si>
</sst>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0" x14ac:knownFonts="1">
    <font>
      <sz val="11"/>
      <color theme="1"/>
      <name val="Calibri"/>
      <family val="2"/>
      <scheme val="minor"/>
    </font>
    <font>
      <b/>
      <sz val="10"/>
      <name val="Source Sans Pro"/>
      <family val="2"/>
    </font>
    <font>
      <sz val="10"/>
      <name val="Source Sans Pro"/>
      <family val="2"/>
    </font>
    <font>
      <sz val="11"/>
      <color theme="1"/>
      <name val="Calibri"/>
      <family val="2"/>
      <scheme val="minor"/>
    </font>
    <font>
      <sz val="10"/>
      <name val="Arial"/>
      <family val="2"/>
    </font>
    <font>
      <sz val="11"/>
      <name val="Calibri"/>
      <family val="2"/>
    </font>
    <font>
      <sz val="11"/>
      <name val="Calibri"/>
      <family val="2"/>
      <scheme val="minor"/>
    </font>
    <font>
      <u/>
      <sz val="10"/>
      <color indexed="4"/>
      <name val="Arial"/>
      <family val="2"/>
    </font>
    <font>
      <u/>
      <sz val="11"/>
      <color theme="10"/>
      <name val="Calibri"/>
      <family val="2"/>
      <scheme val="minor"/>
    </font>
    <font>
      <b/>
      <sz val="14"/>
      <color theme="1"/>
      <name val="Source Sans Pro"/>
      <family val="2"/>
    </font>
    <font>
      <sz val="11"/>
      <color theme="1"/>
      <name val="Source Sans Pro"/>
      <family val="2"/>
    </font>
    <font>
      <sz val="14"/>
      <color theme="1"/>
      <name val="Source Sans Pro"/>
      <family val="2"/>
    </font>
    <font>
      <u/>
      <sz val="11"/>
      <color theme="10"/>
      <name val="Source Sans Pro"/>
      <family val="2"/>
    </font>
    <font>
      <sz val="11"/>
      <name val="Source Sans Pro"/>
      <family val="2"/>
    </font>
    <font>
      <sz val="10"/>
      <color theme="1"/>
      <name val="Source Sans Pro"/>
      <family val="2"/>
    </font>
    <font>
      <b/>
      <sz val="10"/>
      <color theme="1"/>
      <name val="Source Sans Pro"/>
      <family val="2"/>
    </font>
    <font>
      <u/>
      <sz val="10"/>
      <color theme="10"/>
      <name val="Source Sans Pro"/>
      <family val="2"/>
    </font>
    <font>
      <b/>
      <sz val="11"/>
      <color theme="1"/>
      <name val="Source Sans Pro"/>
      <family val="2"/>
    </font>
    <font>
      <b/>
      <sz val="12"/>
      <name val="Source Sans Pro"/>
      <family val="2"/>
    </font>
    <font>
      <i/>
      <sz val="12"/>
      <color theme="1"/>
      <name val="Source Sans Pro"/>
      <family val="2"/>
    </font>
  </fonts>
  <fills count="7">
    <fill>
      <patternFill patternType="none"/>
    </fill>
    <fill>
      <patternFill patternType="gray125"/>
    </fill>
    <fill>
      <patternFill patternType="solid">
        <fgColor theme="0" tint="-0.14999847407452621"/>
        <bgColor theme="0" tint="-0.14999847407452621"/>
      </patternFill>
    </fill>
    <fill>
      <patternFill patternType="solid">
        <fgColor theme="7" tint="0.79998168889431442"/>
        <bgColor theme="7" tint="0.79998168889431442"/>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7" tint="0.79998168889431442"/>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s>
  <cellStyleXfs count="6">
    <xf numFmtId="0" fontId="0" fillId="0" borderId="0"/>
    <xf numFmtId="0" fontId="4" fillId="0" borderId="0"/>
    <xf numFmtId="0" fontId="3" fillId="0" borderId="0"/>
    <xf numFmtId="0" fontId="5" fillId="0" borderId="0"/>
    <xf numFmtId="0" fontId="7" fillId="0" borderId="0" applyNumberFormat="0" applyFill="0" applyBorder="0">
      <alignment vertical="top"/>
    </xf>
    <xf numFmtId="0" fontId="8" fillId="0" borderId="0" applyNumberFormat="0" applyFill="0" applyBorder="0"/>
  </cellStyleXfs>
  <cellXfs count="61">
    <xf numFmtId="0" fontId="0" fillId="0" borderId="0" xfId="0"/>
    <xf numFmtId="0" fontId="9" fillId="0" borderId="0" xfId="0" applyFont="1"/>
    <xf numFmtId="0" fontId="10" fillId="0" borderId="0" xfId="0" applyFont="1"/>
    <xf numFmtId="0" fontId="11" fillId="0" borderId="0" xfId="0" applyFont="1"/>
    <xf numFmtId="0" fontId="10" fillId="0" borderId="0" xfId="2" applyFont="1" applyAlignment="1">
      <alignment vertical="top"/>
    </xf>
    <xf numFmtId="0" fontId="12" fillId="0" borderId="0" xfId="2" applyFont="1" applyAlignment="1">
      <alignment vertical="top"/>
    </xf>
    <xf numFmtId="0" fontId="13" fillId="0" borderId="0" xfId="2" applyFont="1" applyAlignment="1">
      <alignment vertical="top"/>
    </xf>
    <xf numFmtId="0" fontId="2" fillId="0" borderId="0" xfId="0" applyFont="1" applyAlignment="1">
      <alignment horizontal="left" vertical="center"/>
    </xf>
    <xf numFmtId="0" fontId="1" fillId="3" borderId="3" xfId="3" applyFont="1" applyFill="1" applyBorder="1" applyAlignment="1">
      <alignment vertical="top" wrapText="1"/>
    </xf>
    <xf numFmtId="0" fontId="1" fillId="3" borderId="4" xfId="3" applyFont="1" applyFill="1" applyBorder="1" applyAlignment="1">
      <alignment vertical="top" wrapText="1"/>
    </xf>
    <xf numFmtId="0" fontId="1" fillId="2" borderId="3" xfId="3" applyFont="1" applyFill="1" applyBorder="1" applyAlignment="1">
      <alignment vertical="top" wrapText="1"/>
    </xf>
    <xf numFmtId="0" fontId="2" fillId="0" borderId="1" xfId="3" applyFont="1" applyBorder="1" applyAlignment="1">
      <alignment horizontal="left" vertical="top"/>
    </xf>
    <xf numFmtId="0" fontId="2" fillId="0" borderId="1" xfId="3" applyFont="1" applyBorder="1" applyAlignment="1">
      <alignment horizontal="left" vertical="center"/>
    </xf>
    <xf numFmtId="0" fontId="2" fillId="0" borderId="8" xfId="3" applyFont="1" applyBorder="1" applyAlignment="1">
      <alignment horizontal="left" vertical="top"/>
    </xf>
    <xf numFmtId="0" fontId="2" fillId="0" borderId="8" xfId="3" applyFont="1" applyBorder="1" applyAlignment="1">
      <alignment horizontal="left" vertical="center"/>
    </xf>
    <xf numFmtId="0" fontId="9" fillId="0" borderId="0" xfId="0" applyFont="1" applyAlignment="1">
      <alignment horizontal="left" vertical="top"/>
    </xf>
    <xf numFmtId="0" fontId="10" fillId="0" borderId="0" xfId="0" applyFont="1" applyAlignment="1">
      <alignment horizontal="left" vertical="top"/>
    </xf>
    <xf numFmtId="0" fontId="13" fillId="0" borderId="0" xfId="0" applyFont="1" applyAlignment="1">
      <alignment horizontal="left" vertical="top"/>
    </xf>
    <xf numFmtId="0" fontId="11" fillId="0" borderId="0" xfId="0" applyFont="1" applyAlignment="1">
      <alignment horizontal="left" vertical="top"/>
    </xf>
    <xf numFmtId="0" fontId="15" fillId="4" borderId="1" xfId="0" applyFont="1" applyFill="1" applyBorder="1" applyAlignment="1">
      <alignment horizontal="left" vertical="top"/>
    </xf>
    <xf numFmtId="0" fontId="14" fillId="0" borderId="0" xfId="0" applyFont="1" applyAlignment="1">
      <alignment horizontal="left" vertical="top"/>
    </xf>
    <xf numFmtId="0" fontId="2" fillId="0" borderId="0" xfId="0" applyFont="1" applyAlignment="1">
      <alignment horizontal="left" vertical="top"/>
    </xf>
    <xf numFmtId="0" fontId="0" fillId="0" borderId="0" xfId="0" applyAlignment="1">
      <alignment horizontal="left" vertical="top"/>
    </xf>
    <xf numFmtId="0" fontId="15" fillId="0" borderId="0" xfId="0" applyFont="1" applyAlignment="1">
      <alignment horizontal="left" vertical="top"/>
    </xf>
    <xf numFmtId="164" fontId="14" fillId="0" borderId="0" xfId="0" applyNumberFormat="1" applyFont="1" applyAlignment="1">
      <alignment horizontal="left" vertical="top"/>
    </xf>
    <xf numFmtId="164" fontId="1" fillId="4" borderId="1" xfId="0" applyNumberFormat="1" applyFont="1" applyFill="1" applyBorder="1" applyAlignment="1">
      <alignment horizontal="left" vertical="top"/>
    </xf>
    <xf numFmtId="0" fontId="1" fillId="4" borderId="1" xfId="0" applyFont="1" applyFill="1" applyBorder="1" applyAlignment="1">
      <alignment horizontal="left" vertical="top"/>
    </xf>
    <xf numFmtId="0" fontId="14" fillId="6" borderId="1" xfId="0" applyFont="1" applyFill="1" applyBorder="1" applyAlignment="1">
      <alignment horizontal="left" vertical="top"/>
    </xf>
    <xf numFmtId="0" fontId="6" fillId="0" borderId="0" xfId="0" applyFont="1" applyAlignment="1">
      <alignment horizontal="left" vertical="top"/>
    </xf>
    <xf numFmtId="0" fontId="2" fillId="5" borderId="5" xfId="0" applyFont="1" applyFill="1" applyBorder="1" applyAlignment="1">
      <alignment horizontal="left" vertical="top" wrapText="1"/>
    </xf>
    <xf numFmtId="0" fontId="2" fillId="6" borderId="1" xfId="0" applyFont="1" applyFill="1" applyBorder="1" applyAlignment="1">
      <alignment horizontal="left" vertical="top" wrapText="1"/>
    </xf>
    <xf numFmtId="0" fontId="2" fillId="5" borderId="1" xfId="0" applyFont="1" applyFill="1" applyBorder="1" applyAlignment="1">
      <alignment horizontal="left" vertical="top" wrapText="1"/>
    </xf>
    <xf numFmtId="0" fontId="2" fillId="6" borderId="8" xfId="0" applyFont="1" applyFill="1" applyBorder="1" applyAlignment="1">
      <alignment horizontal="left" vertical="top" wrapText="1"/>
    </xf>
    <xf numFmtId="0" fontId="10" fillId="0" borderId="0" xfId="0" applyFont="1" applyAlignment="1">
      <alignment horizontal="right" vertical="top"/>
    </xf>
    <xf numFmtId="0" fontId="14" fillId="0" borderId="0" xfId="0" applyFont="1" applyAlignment="1">
      <alignment horizontal="right" vertical="top"/>
    </xf>
    <xf numFmtId="0" fontId="0" fillId="0" borderId="0" xfId="0" applyAlignment="1">
      <alignment horizontal="right" vertical="top"/>
    </xf>
    <xf numFmtId="3" fontId="2" fillId="6" borderId="6" xfId="0" applyNumberFormat="1" applyFont="1" applyFill="1" applyBorder="1" applyAlignment="1">
      <alignment horizontal="right" vertical="top" wrapText="1"/>
    </xf>
    <xf numFmtId="3" fontId="2" fillId="6" borderId="7" xfId="0" applyNumberFormat="1" applyFont="1" applyFill="1" applyBorder="1" applyAlignment="1">
      <alignment horizontal="right" vertical="top" wrapText="1"/>
    </xf>
    <xf numFmtId="164" fontId="14" fillId="6" borderId="1" xfId="0" applyNumberFormat="1" applyFont="1" applyFill="1" applyBorder="1" applyAlignment="1" applyProtection="1">
      <alignment horizontal="left" vertical="top"/>
      <protection locked="0"/>
    </xf>
    <xf numFmtId="0" fontId="2" fillId="5" borderId="5" xfId="0" applyFont="1" applyFill="1" applyBorder="1" applyAlignment="1">
      <alignment horizontal="left" vertical="top"/>
    </xf>
    <xf numFmtId="0" fontId="2" fillId="6" borderId="1" xfId="0" applyFont="1" applyFill="1" applyBorder="1" applyAlignment="1">
      <alignment horizontal="left" vertical="top"/>
    </xf>
    <xf numFmtId="0" fontId="2" fillId="5" borderId="1" xfId="0" applyFont="1" applyFill="1" applyBorder="1" applyAlignment="1">
      <alignment horizontal="left" vertical="top"/>
    </xf>
    <xf numFmtId="3" fontId="2" fillId="6" borderId="6" xfId="0" applyNumberFormat="1" applyFont="1" applyFill="1" applyBorder="1" applyAlignment="1">
      <alignment horizontal="right" vertical="top"/>
    </xf>
    <xf numFmtId="0" fontId="16" fillId="0" borderId="6" xfId="4" applyFont="1" applyBorder="1" applyAlignment="1">
      <alignment horizontal="left" vertical="top"/>
    </xf>
    <xf numFmtId="0" fontId="16" fillId="0" borderId="6" xfId="5" applyFont="1" applyBorder="1" applyAlignment="1">
      <alignment horizontal="left" vertical="top"/>
    </xf>
    <xf numFmtId="0" fontId="16" fillId="0" borderId="6" xfId="4" applyFont="1" applyFill="1" applyBorder="1" applyAlignment="1">
      <alignment horizontal="left" vertical="top"/>
    </xf>
    <xf numFmtId="0" fontId="16" fillId="0" borderId="7" xfId="4" applyFont="1" applyBorder="1" applyAlignment="1">
      <alignment horizontal="left" vertical="top"/>
    </xf>
    <xf numFmtId="0" fontId="2" fillId="6" borderId="8" xfId="0" applyFont="1" applyFill="1" applyBorder="1" applyAlignment="1">
      <alignment horizontal="left" vertical="top"/>
    </xf>
    <xf numFmtId="3" fontId="2" fillId="6" borderId="7" xfId="0" applyNumberFormat="1" applyFont="1" applyFill="1" applyBorder="1" applyAlignment="1">
      <alignment horizontal="right" vertical="top"/>
    </xf>
    <xf numFmtId="0" fontId="17" fillId="0" borderId="0" xfId="0" applyFont="1" applyAlignment="1">
      <alignment horizontal="left" vertical="top"/>
    </xf>
    <xf numFmtId="0" fontId="1" fillId="4" borderId="2" xfId="0" applyFont="1" applyFill="1" applyBorder="1" applyAlignment="1">
      <alignment horizontal="left" vertical="top"/>
    </xf>
    <xf numFmtId="0" fontId="1" fillId="4" borderId="3" xfId="0" applyFont="1" applyFill="1" applyBorder="1" applyAlignment="1">
      <alignment horizontal="left" vertical="top"/>
    </xf>
    <xf numFmtId="0" fontId="1" fillId="4" borderId="4" xfId="0" applyFont="1" applyFill="1" applyBorder="1" applyAlignment="1">
      <alignment horizontal="right" vertical="top"/>
    </xf>
    <xf numFmtId="0" fontId="14" fillId="0" borderId="0" xfId="0" applyFont="1" applyAlignment="1">
      <alignment horizontal="left" vertical="center" wrapText="1"/>
    </xf>
    <xf numFmtId="0" fontId="18" fillId="0" borderId="0" xfId="0" applyFont="1" applyAlignment="1">
      <alignment horizontal="left" vertical="top"/>
    </xf>
    <xf numFmtId="0" fontId="19" fillId="0" borderId="0" xfId="0" applyFont="1" applyAlignment="1">
      <alignment horizontal="left" vertical="top"/>
    </xf>
    <xf numFmtId="0" fontId="14" fillId="6" borderId="1" xfId="0" applyFont="1" applyFill="1" applyBorder="1" applyAlignment="1">
      <alignment horizontal="left" vertical="top"/>
    </xf>
    <xf numFmtId="164" fontId="14" fillId="6" borderId="1" xfId="0" applyNumberFormat="1" applyFont="1" applyFill="1" applyBorder="1" applyAlignment="1">
      <alignment horizontal="left" vertical="top" wrapText="1"/>
    </xf>
    <xf numFmtId="0" fontId="14" fillId="0" borderId="0" xfId="0" applyFont="1" applyAlignment="1">
      <alignment horizontal="left" vertical="top"/>
    </xf>
    <xf numFmtId="0" fontId="1" fillId="4" borderId="1" xfId="0" applyFont="1" applyFill="1" applyBorder="1" applyAlignment="1">
      <alignment horizontal="left" vertical="top"/>
    </xf>
    <xf numFmtId="0" fontId="8" fillId="6" borderId="1" xfId="5" applyFill="1" applyBorder="1"/>
  </cellXfs>
  <cellStyles count="6">
    <cellStyle name="Lien hypertexte" xfId="5" builtinId="8"/>
    <cellStyle name="Link 2" xfId="4" xr:uid="{7CC3EF60-CA62-4887-8C67-847DA7A15796}"/>
    <cellStyle name="Normal" xfId="0" builtinId="0"/>
    <cellStyle name="Normal 2 3" xfId="3" xr:uid="{D6EFEA93-1576-463F-A31E-2A4CD03ACBF8}"/>
    <cellStyle name="Standard 4" xfId="1" xr:uid="{857987AC-720B-4779-B53F-D0D526C97A15}"/>
    <cellStyle name="Standard 5" xfId="2" xr:uid="{3A61A872-946A-4CE3-BF2B-A63F3D938104}"/>
  </cellStyles>
  <dxfs count="41">
    <dxf>
      <font>
        <b val="0"/>
        <i val="0"/>
        <strike val="0"/>
        <condense val="0"/>
        <extend val="0"/>
        <outline val="0"/>
        <shadow val="0"/>
        <u val="none"/>
        <vertAlign val="baseline"/>
        <sz val="10"/>
        <color auto="1"/>
        <name val="Source Sans Pro"/>
        <family val="2"/>
        <scheme val="none"/>
      </font>
      <numFmt numFmtId="3" formatCode="#,##0"/>
      <fill>
        <patternFill patternType="solid">
          <fgColor indexed="64"/>
          <bgColor theme="7" tint="0.79998168889431442"/>
        </patternFill>
      </fill>
      <alignment horizontal="right" vertical="top" textRotation="0" wrapText="1" indent="0" justifyLastLine="0" shrinkToFit="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0"/>
        <color auto="1"/>
        <name val="Source Sans Pro"/>
        <family val="2"/>
        <scheme val="none"/>
      </font>
      <fill>
        <patternFill patternType="solid">
          <fgColor indexed="64"/>
          <bgColor theme="0" tint="-4.9989318521683403E-2"/>
        </patternFill>
      </fill>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Source Sans Pro"/>
        <family val="2"/>
        <scheme val="none"/>
      </font>
      <fill>
        <patternFill patternType="solid">
          <fgColor indexed="64"/>
          <bgColor theme="0" tint="-4.9989318521683403E-2"/>
        </patternFill>
      </fill>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Source Sans Pro"/>
        <family val="2"/>
        <scheme val="none"/>
      </font>
      <fill>
        <patternFill patternType="solid">
          <fgColor indexed="64"/>
          <bgColor theme="0" tint="-4.9989318521683403E-2"/>
        </patternFill>
      </fill>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Source Sans Pro"/>
        <family val="2"/>
        <scheme val="none"/>
      </font>
      <fill>
        <patternFill patternType="solid">
          <fgColor indexed="64"/>
          <bgColor theme="0" tint="-4.9989318521683403E-2"/>
        </patternFill>
      </fill>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Source Sans Pro"/>
        <family val="2"/>
        <scheme val="none"/>
      </font>
      <fill>
        <patternFill patternType="solid">
          <fgColor indexed="64"/>
          <bgColor theme="0" tint="-4.9989318521683403E-2"/>
        </patternFill>
      </fill>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Source Sans Pro"/>
        <family val="2"/>
        <scheme val="none"/>
      </font>
      <fill>
        <patternFill patternType="solid">
          <fgColor indexed="64"/>
          <bgColor theme="7" tint="0.79998168889431442"/>
        </patternFill>
      </fill>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Source Sans Pro"/>
        <family val="2"/>
        <scheme val="none"/>
      </font>
      <numFmt numFmtId="0" formatCode="General"/>
      <fill>
        <patternFill patternType="solid">
          <fgColor indexed="64"/>
          <bgColor theme="0" tint="-4.9989318521683403E-2"/>
        </patternFill>
      </fill>
      <alignment horizontal="left" vertical="top" textRotation="0" wrapText="1" indent="0" justifyLastLine="0" shrinkToFit="0" readingOrder="0"/>
      <border diagonalUp="0" diagonalDown="0" outline="0">
        <left/>
        <right style="thin">
          <color indexed="64"/>
        </right>
        <top style="thin">
          <color indexed="64"/>
        </top>
        <bottom style="thin">
          <color indexed="64"/>
        </bottom>
      </border>
    </dxf>
    <dxf>
      <border>
        <top style="thin">
          <color rgb="FF000000"/>
        </top>
      </border>
    </dxf>
    <dxf>
      <border>
        <bottom style="thin">
          <color rgb="FF000000"/>
        </bottom>
      </border>
    </dxf>
    <dxf>
      <border diagonalUp="0" diagonalDown="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auto="1"/>
        <name val="Source Sans Pro"/>
        <family val="2"/>
        <scheme val="none"/>
      </font>
      <alignment horizontal="left" vertical="top" textRotation="0" wrapText="1" indent="0" justifyLastLine="0" shrinkToFit="0" readingOrder="0"/>
    </dxf>
    <dxf>
      <font>
        <b/>
        <i val="0"/>
        <strike val="0"/>
        <condense val="0"/>
        <extend val="0"/>
        <outline val="0"/>
        <shadow val="0"/>
        <u val="none"/>
        <vertAlign val="baseline"/>
        <sz val="10"/>
        <color auto="1"/>
        <name val="Source Sans Pro"/>
        <family val="2"/>
        <scheme val="none"/>
      </font>
      <fill>
        <patternFill patternType="solid">
          <fgColor indexed="64"/>
          <bgColor theme="0" tint="-0.14999847407452621"/>
        </patternFill>
      </fill>
      <alignment horizontal="left" vertical="top" textRotation="0" wrapText="0" indent="0" justifyLastLine="0" shrinkToFit="0" readingOrder="0"/>
      <border diagonalUp="0" diagonalDown="0" outline="0">
        <left style="thin">
          <color indexed="64"/>
        </left>
        <right style="thin">
          <color indexed="64"/>
        </right>
        <top/>
        <bottom/>
      </border>
    </dxf>
    <dxf>
      <border diagonalUp="0" diagonalDown="0">
        <left style="thin">
          <color indexed="64"/>
        </left>
        <right style="thin">
          <color indexed="64"/>
        </right>
        <top/>
        <bottom/>
        <vertical style="thin">
          <color indexed="64"/>
        </vertical>
        <horizontal style="thin">
          <color indexed="64"/>
        </horizontal>
      </border>
    </dxf>
    <dxf>
      <font>
        <b val="0"/>
        <i val="0"/>
        <strike val="0"/>
        <outline val="0"/>
        <shadow val="0"/>
        <u val="none"/>
        <vertAlign val="baseline"/>
        <sz val="10"/>
        <color auto="1"/>
        <name val="Source Sans Pro"/>
        <family val="2"/>
        <scheme val="none"/>
      </font>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bottom/>
        <vertical style="thin">
          <color indexed="64"/>
        </vertical>
        <horizontal style="thin">
          <color indexed="64"/>
        </horizontal>
      </border>
    </dxf>
    <dxf>
      <font>
        <b val="0"/>
        <i val="0"/>
        <strike val="0"/>
        <outline val="0"/>
        <shadow val="0"/>
        <u val="none"/>
        <vertAlign val="baseline"/>
        <sz val="10"/>
        <color auto="1"/>
        <name val="Source Sans Pro"/>
        <family val="2"/>
        <scheme val="none"/>
      </font>
      <alignment horizontal="left"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bottom/>
        <vertical style="thin">
          <color indexed="64"/>
        </vertical>
        <horizontal style="thin">
          <color indexed="64"/>
        </horizontal>
      </border>
    </dxf>
    <dxf>
      <font>
        <b val="0"/>
        <i val="0"/>
        <strike val="0"/>
        <outline val="0"/>
        <shadow val="0"/>
        <u val="none"/>
        <vertAlign val="baseline"/>
        <sz val="10"/>
        <color auto="1"/>
        <name val="Source Sans Pro"/>
        <family val="2"/>
        <scheme val="none"/>
      </font>
      <numFmt numFmtId="0" formatCode="Genera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0"/>
        <color auto="1"/>
        <name val="Source Sans Pro"/>
        <family val="2"/>
        <scheme val="none"/>
      </font>
      <alignment horizontal="left"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ertAlign val="baseline"/>
        <sz val="10"/>
        <color indexed="4"/>
        <name val="Source Sans Pro"/>
        <family val="2"/>
        <scheme val="none"/>
      </font>
      <numFmt numFmtId="0" formatCode="General"/>
      <alignment horizontal="left" vertical="top" textRotation="0" wrapText="0" indent="0" justifyLastLine="0" shrinkToFit="0" readingOrder="0"/>
      <border diagonalUp="0" diagonalDown="0" outline="0">
        <left style="thin">
          <color indexed="64"/>
        </left>
        <right/>
        <top style="thin">
          <color indexed="64"/>
        </top>
        <bottom style="thin">
          <color indexed="64"/>
        </bottom>
      </border>
    </dxf>
    <dxf>
      <font>
        <b val="0"/>
        <i val="0"/>
        <strike val="0"/>
        <outline val="0"/>
        <shadow val="0"/>
        <u val="none"/>
        <vertAlign val="baseline"/>
        <sz val="10"/>
        <name val="Source Sans Pro"/>
        <family val="2"/>
        <scheme val="none"/>
      </font>
      <numFmt numFmtId="0" formatCode="General"/>
      <alignment horizontal="left"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sz val="10"/>
        <name val="Source Sans Pro"/>
        <family val="2"/>
        <scheme val="none"/>
      </font>
      <border diagonalUp="0" diagonalDown="0" outline="0">
        <left style="thin">
          <color indexed="64"/>
        </left>
        <right style="thin">
          <color indexed="64"/>
        </right>
        <top/>
        <bottom/>
      </border>
    </dxf>
    <dxf>
      <border diagonalUp="0" diagonalDown="0">
        <left style="thin">
          <color indexed="64"/>
        </left>
        <right style="thin">
          <color indexed="64"/>
        </right>
        <top style="thin">
          <color indexed="64"/>
        </top>
        <bottom style="thin">
          <color indexed="64"/>
        </bottom>
      </border>
    </dxf>
    <dxf>
      <font>
        <strike val="0"/>
        <outline val="0"/>
        <shadow val="0"/>
        <vertAlign val="baseline"/>
        <sz val="10"/>
        <name val="Source Sans Pro"/>
        <family val="2"/>
        <scheme val="none"/>
      </font>
      <alignment horizontal="left" textRotation="0" wrapText="0" indent="0" justifyLastLine="0" shrinkToFit="0" readingOrder="0"/>
    </dxf>
    <dxf>
      <border>
        <bottom style="thin">
          <color indexed="64"/>
        </bottom>
      </border>
    </dxf>
    <dxf>
      <font>
        <strike val="0"/>
        <outline val="0"/>
        <shadow val="0"/>
        <vertAlign val="baseline"/>
        <sz val="10"/>
        <name val="Source Sans Pro"/>
        <family val="2"/>
        <scheme val="none"/>
      </font>
      <border diagonalUp="0" diagonalDown="0" outline="0">
        <left style="thin">
          <color indexed="64"/>
        </left>
        <right style="thin">
          <color indexed="64"/>
        </right>
        <top/>
        <bottom/>
      </border>
    </dxf>
    <dxf>
      <font>
        <b val="0"/>
        <i val="0"/>
        <strike val="0"/>
        <condense val="0"/>
        <extend val="0"/>
        <outline val="0"/>
        <shadow val="0"/>
        <u val="none"/>
        <vertAlign val="baseline"/>
        <sz val="10"/>
        <color auto="1"/>
        <name val="Source Sans Pro"/>
        <family val="2"/>
        <scheme val="none"/>
      </font>
      <numFmt numFmtId="3" formatCode="#,##0"/>
      <fill>
        <patternFill patternType="solid">
          <fgColor indexed="64"/>
          <bgColor theme="7" tint="0.79998168889431442"/>
        </patternFill>
      </fill>
      <alignment horizontal="right" vertical="top" textRotation="0" wrapText="1" indent="0" justifyLastLine="0" shrinkToFit="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0"/>
        <color auto="1"/>
        <name val="Source Sans Pro"/>
        <family val="2"/>
        <scheme val="none"/>
      </font>
      <fill>
        <patternFill patternType="solid">
          <fgColor indexed="64"/>
          <bgColor theme="0" tint="-4.9989318521683403E-2"/>
        </patternFill>
      </fill>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Source Sans Pro"/>
        <family val="2"/>
        <scheme val="none"/>
      </font>
      <fill>
        <patternFill patternType="solid">
          <fgColor indexed="64"/>
          <bgColor theme="0" tint="-4.9989318521683403E-2"/>
        </patternFill>
      </fill>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Source Sans Pro"/>
        <family val="2"/>
        <scheme val="none"/>
      </font>
      <fill>
        <patternFill patternType="solid">
          <fgColor indexed="64"/>
          <bgColor theme="0" tint="-4.9989318521683403E-2"/>
        </patternFill>
      </fill>
      <alignment horizontal="lef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Source Sans Pro"/>
        <family val="2"/>
        <scheme val="none"/>
      </font>
      <fill>
        <patternFill patternType="solid">
          <fgColor indexed="64"/>
          <bgColor theme="0" tint="-4.9989318521683403E-2"/>
        </patternFill>
      </fill>
      <alignment horizontal="lef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Source Sans Pro"/>
        <family val="2"/>
        <scheme val="none"/>
      </font>
      <fill>
        <patternFill patternType="solid">
          <fgColor indexed="64"/>
          <bgColor theme="0" tint="-4.9989318521683403E-2"/>
        </patternFill>
      </fill>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Source Sans Pro"/>
        <family val="2"/>
        <scheme val="none"/>
      </font>
      <fill>
        <patternFill patternType="solid">
          <fgColor indexed="64"/>
          <bgColor theme="7" tint="0.79998168889431442"/>
        </patternFill>
      </fill>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Source Sans Pro"/>
        <family val="2"/>
        <scheme val="none"/>
      </font>
      <numFmt numFmtId="0" formatCode="General"/>
      <fill>
        <patternFill patternType="solid">
          <fgColor indexed="64"/>
          <bgColor theme="0" tint="-4.9989318521683403E-2"/>
        </patternFill>
      </fill>
      <alignment horizontal="left" vertical="top" textRotation="0" wrapText="1" indent="0" justifyLastLine="0" shrinkToFit="0" readingOrder="0"/>
      <border diagonalUp="0" diagonalDown="0" outline="0">
        <left/>
        <right style="thin">
          <color indexed="64"/>
        </right>
        <top style="thin">
          <color indexed="64"/>
        </top>
        <bottom style="thin">
          <color indexed="64"/>
        </bottom>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Source Sans Pro"/>
        <family val="2"/>
        <scheme val="none"/>
      </font>
      <alignment horizontal="left" vertical="top" textRotation="0" wrapText="1" indent="0" justifyLastLine="0" shrinkToFit="0" readingOrder="0"/>
    </dxf>
    <dxf>
      <border>
        <bottom style="thin">
          <color indexed="64"/>
        </bottom>
      </border>
    </dxf>
    <dxf>
      <font>
        <b/>
        <i val="0"/>
        <strike val="0"/>
        <condense val="0"/>
        <extend val="0"/>
        <outline val="0"/>
        <shadow val="0"/>
        <u val="none"/>
        <vertAlign val="baseline"/>
        <sz val="10"/>
        <color auto="1"/>
        <name val="Source Sans Pro"/>
        <family val="2"/>
        <scheme val="none"/>
      </font>
      <fill>
        <patternFill patternType="solid">
          <fgColor indexed="64"/>
          <bgColor theme="0" tint="-0.14999847407452621"/>
        </patternFill>
      </fill>
      <alignment horizontal="left" vertical="top" textRotation="0" wrapText="0"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2.xml"/><Relationship Id="rId5" Type="http://schemas.openxmlformats.org/officeDocument/2006/relationships/theme" Target="theme/theme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persons/person.xml><?xml version="1.0" encoding="utf-8"?>
<personList xmlns="http://schemas.microsoft.com/office/spreadsheetml/2018/threadedcomments" xmlns:x="http://schemas.openxmlformats.org/spreadsheetml/2006/main">
  <person displayName="Sabine Friedlein" id="{20410521-84D8-4E4F-8BE4-38D294B10F50}" userId="S::Sabine.Friedlein@slsp.ch::86364be5-4674-4e6c-bf75-4dfe148be98a"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15EEC082-A3BB-4B49-85BA-78B6759E7D00}" name="Tabelle14" displayName="Tabelle14" ref="A16:H112" totalsRowShown="0" headerRowDxfId="12" dataDxfId="11" headerRowBorderDxfId="9" tableBorderDxfId="10" totalsRowBorderDxfId="8">
  <autoFilter ref="A16:H112" xr:uid="{35AD8D0F-5829-4533-BB93-0321E7313E25}">
    <filterColumn colId="6">
      <filters>
        <filter val="Closed"/>
        <filter val="Open"/>
      </filters>
    </filterColumn>
  </autoFilter>
  <sortState xmlns:xlrd2="http://schemas.microsoft.com/office/spreadsheetml/2017/richdata2" ref="A17:H112">
    <sortCondition ref="D16:D112"/>
  </sortState>
  <tableColumns count="8">
    <tableColumn id="1" xr3:uid="{D2499307-1044-419F-A71D-C94A41D152D6}" name="Institution name" dataDxfId="7">
      <calculatedColumnFormula>VLOOKUP(Tabelle14[[#This Row],[Institution (RORid)]],Tabelle28[],3,FALSE)</calculatedColumnFormula>
    </tableColumn>
    <tableColumn id="2" xr3:uid="{83AE19F0-239E-44B3-884C-7731CC084BC6}" name="Institution (RORid)" dataDxfId="6"/>
    <tableColumn id="3" xr3:uid="{74AA5F72-51B1-4486-9EFE-1EA319F6AFE6}" name="Institution type" dataDxfId="5">
      <calculatedColumnFormula>VLOOKUP(Tabelle14[[#This Row],[Institution (RORid)]],Tabelle28[],4,FALSE)</calculatedColumnFormula>
    </tableColumn>
    <tableColumn id="4" xr3:uid="{1F8DD6C5-5980-40DF-A40B-EC03CBACB3C3}" name="Period" dataDxfId="4"/>
    <tableColumn id="5" xr3:uid="{E057D5B5-917E-4DBB-92F8-D9738A880349}" name="Resource type" dataDxfId="3"/>
    <tableColumn id="6" xr3:uid="{7CDAEECB-0478-4B9E-BC89-D6C1386500AF}" name="OA type (internal mapping)" dataDxfId="2"/>
    <tableColumn id="7" xr3:uid="{039C4AC1-9793-4369-A2DD-7C82A6110B79}" name="OA type" dataDxfId="1"/>
    <tableColumn id="8" xr3:uid="{52930752-1AC8-4D64-9E32-FC004186BD68}" name="Number of items" dataDxfId="0"/>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5AD8D0F-5829-4533-BB93-0321E7313E25}" name="Tabelle1" displayName="Tabelle1" ref="A16:H112" totalsRowShown="0" headerRowDxfId="40" dataDxfId="38" headerRowBorderDxfId="39" tableBorderDxfId="37" totalsRowBorderDxfId="36">
  <autoFilter ref="A16:H112" xr:uid="{35AD8D0F-5829-4533-BB93-0321E7313E25}">
    <filterColumn colId="6">
      <filters>
        <filter val="Closed"/>
        <filter val="Diamond"/>
        <filter val="Gold"/>
        <filter val="Green"/>
        <filter val="Hybrid"/>
      </filters>
    </filterColumn>
  </autoFilter>
  <sortState xmlns:xlrd2="http://schemas.microsoft.com/office/spreadsheetml/2017/richdata2" ref="A17:H96">
    <sortCondition descending="1" ref="D37:D96"/>
    <sortCondition ref="E37:E96"/>
    <sortCondition ref="F37:F96"/>
    <sortCondition ref="G37:G96"/>
  </sortState>
  <tableColumns count="8">
    <tableColumn id="1" xr3:uid="{A5087458-C143-445F-A643-5BFFBAA24F9E}" name="Institution name" dataDxfId="35">
      <calculatedColumnFormula>VLOOKUP(Tabelle1[[#This Row],[Institution (RORid)]],Tabelle28[],3,FALSE)</calculatedColumnFormula>
    </tableColumn>
    <tableColumn id="2" xr3:uid="{89220AFA-AB4E-4996-8FC0-45E69D9C4E08}" name="Institution (RORid)" dataDxfId="34"/>
    <tableColumn id="3" xr3:uid="{577761CB-3E35-440B-8253-DBFA5B8B8937}" name="Institution type" dataDxfId="33">
      <calculatedColumnFormula>VLOOKUP(Tabelle1[[#This Row],[Institution (RORid)]],Tabelle28[],4,FALSE)</calculatedColumnFormula>
    </tableColumn>
    <tableColumn id="4" xr3:uid="{54C3C1EE-8DF4-4756-8BA8-987BE333F672}" name="Period" dataDxfId="32"/>
    <tableColumn id="5" xr3:uid="{94F5CD98-D7E1-49E8-9641-CED326CE531E}" name="Resource type" dataDxfId="31"/>
    <tableColumn id="6" xr3:uid="{34BF54ED-8801-4371-9ECE-F5408E58CA73}" name="OA type (internal mapping)" dataDxfId="30"/>
    <tableColumn id="7" xr3:uid="{763233B8-8A3A-40B1-A20A-CC12FAFC541D}" name="OA type" dataDxfId="29"/>
    <tableColumn id="8" xr3:uid="{285A46D0-6902-438A-8EE6-7EE436EF6FE2}" name="Number of items" dataDxfId="28"/>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4E68F742-F401-48B6-92E3-3F89237B2688}" name="Tabelle28" displayName="Tabelle28" ref="A7:F59" headerRowDxfId="27" dataDxfId="25" totalsRowDxfId="23" headerRowBorderDxfId="26" tableBorderDxfId="24">
  <autoFilter ref="A7:F59" xr:uid="{00000000-0009-0000-0100-000001000000}"/>
  <sortState xmlns:xlrd2="http://schemas.microsoft.com/office/spreadsheetml/2017/richdata2" ref="A8:F59">
    <sortCondition ref="C7:C59"/>
  </sortState>
  <tableColumns count="6">
    <tableColumn id="10" xr3:uid="{4B66BD0A-50F3-4BCC-81EB-0E65E5764C15}" name="ROR ID" dataDxfId="22"/>
    <tableColumn id="11" xr3:uid="{D659B0BE-925C-48FC-8393-6F8CBFD0EC2C}" name="ROR Hyperlink" dataDxfId="21">
      <calculatedColumnFormula>HYPERLINK("https://ror.org/"&amp;A8,"https://ror.org/"&amp;A8)</calculatedColumnFormula>
    </tableColumn>
    <tableColumn id="3" xr3:uid="{C60F37BB-DBCE-48FF-825F-3570AB596C94}" name="Institution name" dataDxfId="20" totalsRowDxfId="19" dataCellStyle="Normal 2 3"/>
    <tableColumn id="5" xr3:uid="{49BDC517-B2B4-4C27-8B4C-FD31D55D5813}" name="Category [E] &quot;Institution&quot;" dataDxfId="18" totalsRowDxfId="17" dataCellStyle="Normal 2 3"/>
    <tableColumn id="6" xr3:uid="{C010D365-202D-445C-B3CA-42AB82B10C05}" name="Category [D] &quot;Einrichtung&quot;" dataDxfId="16" totalsRowDxfId="15" dataCellStyle="Normal 2 3"/>
    <tableColumn id="7" xr3:uid="{4D6F1B98-22EB-40C1-B667-02A1E5C36D03}" name="Category [F] &quot;institution&quot;" dataDxfId="14" totalsRowDxfId="13" dataCellStyle="Normal 2 3"/>
  </tableColumns>
  <tableStyleInfo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6" dT="2022-03-02T10:15:30.66" personId="{20410521-84D8-4E4F-8BE4-38D294B10F50}" id="{02E809CA-7CCF-4F5B-A735-21F46017A0A1}">
    <text>Please enter the date of the data snapshot (e.g., when you downloaded the data from your repository system)</text>
  </threadedComment>
  <threadedComment ref="A8" dT="2022-03-02T10:23:17.16" personId="{20410521-84D8-4E4F-8BE4-38D294B10F50}" id="{E2C950BF-6A20-4F19-B405-7943413E7A94}">
    <text>Which data on the publish activity of affiliated authors of the last 3-4 years can you provide for your institution?</text>
  </threadedComment>
  <threadedComment ref="A10" dT="2022-03-02T10:26:44.24" personId="{20410521-84D8-4E4F-8BE4-38D294B10F50}" id="{80CD7C6F-5D5F-4D99-9FF5-AAD8CF97A680}">
    <text>Institutional publication reference system(s) which is/are the data basis for the Open Access Monitor (e.g., institutional repository, Current research Information System (CRIS), other).</text>
  </threadedComment>
  <threadedComment ref="B10" dT="2022-03-02T10:11:22.57" personId="{20410521-84D8-4E4F-8BE4-38D294B10F50}" id="{42C51A73-F513-48C5-AC8F-9185A2161EED}">
    <text>Please enter the name of system (repository, CRIS or other)</text>
  </threadedComment>
  <threadedComment ref="C10" dT="2022-03-02T10:11:39.48" personId="{20410521-84D8-4E4F-8BE4-38D294B10F50}" id="{00EECD5B-D543-492C-97F6-35697CEDBAC8}">
    <text>Please enter the link to landing page of system (if available)</text>
  </threadedComment>
  <threadedComment ref="D10" dT="2022-03-02T10:11:59.47" personId="{20410521-84D8-4E4F-8BE4-38D294B10F50}" id="{10353CFE-5186-4753-BC14-DA0315E41A1F}">
    <text>Please add a link to system documentation (if available)</text>
  </threadedComment>
  <threadedComment ref="E10" dT="2022-03-02T10:12:18.27" personId="{20410521-84D8-4E4F-8BE4-38D294B10F50}" id="{475301F1-2D4E-45D3-ACA7-C38795195164}">
    <text>Please select system type by content (drop down)</text>
  </threadedComment>
  <threadedComment ref="G10" dT="2022-05-16T11:35:55.95" personId="{20410521-84D8-4E4F-8BE4-38D294B10F50}" id="{EEFE717F-8D3F-4237-8CBB-38F974EE2E1D}">
    <text>Please select OA fulltext source and state if the data you provide includes fulltext counts from external sources. If you count items as OA even if the openly accessible fulltext is only available OA elsewhere (Bronze OA still excluded) and not in the institutional repository (e.g., after cross-checking with unpaywall) which is reporting, please select (1). If not, please select (2).</text>
  </threadedComment>
</ThreadedComments>
</file>

<file path=xl/threadedComments/threadedComment2.xml><?xml version="1.0" encoding="utf-8"?>
<ThreadedComments xmlns="http://schemas.microsoft.com/office/spreadsheetml/2018/threadedcomments" xmlns:x="http://schemas.openxmlformats.org/spreadsheetml/2006/main">
  <threadedComment ref="A6" dT="2022-03-02T10:15:30.66" personId="{20410521-84D8-4E4F-8BE4-38D294B10F50}" id="{61DCE8AE-2476-4FA5-9ED4-120F1F48F903}">
    <text>Please enter the date of the data snapshot (e.g., when you downloaded the data from your repository system)</text>
  </threadedComment>
  <threadedComment ref="A8" dT="2022-03-02T10:23:17.16" personId="{20410521-84D8-4E4F-8BE4-38D294B10F50}" id="{A1B85F2A-91A7-4CCB-92D6-F386B08DA660}">
    <text>Which data on the publish activity of affiliated authors of the last 3-4 years can you provide for your institution?</text>
  </threadedComment>
  <threadedComment ref="A10" dT="2022-03-02T10:26:44.24" personId="{20410521-84D8-4E4F-8BE4-38D294B10F50}" id="{3E923A24-F48B-45B2-9E37-F2029DBE5F90}">
    <text>Institutional publication reference system(s) which is/are the data basis for the Open Access Monitor (e.g., institutional repository, Current research Information System (CRIS), other).</text>
  </threadedComment>
  <threadedComment ref="B10" dT="2022-03-02T10:11:22.57" personId="{20410521-84D8-4E4F-8BE4-38D294B10F50}" id="{7EAC6788-4B9A-4DAE-99D0-E0D0A437DBBB}">
    <text>Please enter the name of system (repository, CRIS or other)</text>
  </threadedComment>
  <threadedComment ref="C10" dT="2022-03-02T10:11:39.48" personId="{20410521-84D8-4E4F-8BE4-38D294B10F50}" id="{4A3240E7-64BB-4C0F-821E-A5398F6879AC}">
    <text>Please enter the link to landing page of system (if available)</text>
  </threadedComment>
  <threadedComment ref="D10" dT="2022-03-02T10:11:59.47" personId="{20410521-84D8-4E4F-8BE4-38D294B10F50}" id="{AF06C34F-675E-4B8F-B59E-22045E60BD40}">
    <text>Please add a link to system documentation (if available)</text>
  </threadedComment>
  <threadedComment ref="E10" dT="2022-03-02T10:12:18.27" personId="{20410521-84D8-4E4F-8BE4-38D294B10F50}" id="{5CA6F62E-976F-482F-BDE7-5A0A56D1F7CE}">
    <text>Please select system type by content (drop down)</text>
  </threadedComment>
  <threadedComment ref="G10" dT="2022-05-16T11:35:55.95" personId="{20410521-84D8-4E4F-8BE4-38D294B10F50}" id="{D7411BFC-5278-4FEC-B202-D3960C6A1628}">
    <text>Please select OA fulltext source and state if the data you provide includes fulltext counts from external sources. If you count items as OA even if the openly accessible fulltext is only available OA elsewhere (Bronze OA still excluded) and not in the institutional repository (e.g., after cross-checking with unpaywall) which is reporting, please select (1). If not, please select (2).</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microsoft.com/office/2017/10/relationships/threadedComment" Target="../threadedComments/threadedComment1.xml"/><Relationship Id="rId2" Type="http://schemas.openxmlformats.org/officeDocument/2006/relationships/printerSettings" Target="../printerSettings/printerSettings1.bin"/><Relationship Id="rId1" Type="http://schemas.openxmlformats.org/officeDocument/2006/relationships/hyperlink" Target="https://archive-ouverte.unige.ch/" TargetMode="External"/><Relationship Id="rId6" Type="http://schemas.openxmlformats.org/officeDocument/2006/relationships/comments" Target="../comments1.xml"/><Relationship Id="rId5" Type="http://schemas.openxmlformats.org/officeDocument/2006/relationships/table" Target="../tables/table1.xml"/><Relationship Id="rId4" Type="http://schemas.openxmlformats.org/officeDocument/2006/relationships/vmlDrawing" Target="../drawings/vmlDrawing2.v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vmlDrawing" Target="../drawings/vmlDrawing3.vml"/><Relationship Id="rId1" Type="http://schemas.openxmlformats.org/officeDocument/2006/relationships/printerSettings" Target="../printerSettings/printerSettings2.bin"/><Relationship Id="rId6" Type="http://schemas.microsoft.com/office/2017/10/relationships/threadedComment" Target="../threadedComments/threadedComment2.xml"/><Relationship Id="rId5" Type="http://schemas.openxmlformats.org/officeDocument/2006/relationships/comments" Target="../comments2.xml"/><Relationship Id="rId4"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03D509-175E-476C-94CE-C748FA3739C5}">
  <sheetPr>
    <tabColor theme="5" tint="0.59999389629810485"/>
    <pageSetUpPr fitToPage="1"/>
  </sheetPr>
  <dimension ref="A1:J112"/>
  <sheetViews>
    <sheetView showGridLines="0" tabSelected="1" zoomScaleNormal="100" workbookViewId="0">
      <selection activeCell="H113" sqref="H113"/>
    </sheetView>
  </sheetViews>
  <sheetFormatPr baseColWidth="10" defaultColWidth="20.7109375" defaultRowHeight="15" x14ac:dyDescent="0.25"/>
  <cols>
    <col min="1" max="1" width="40.7109375" style="22" customWidth="1"/>
    <col min="2" max="2" width="20.7109375" style="22"/>
    <col min="3" max="3" width="43.5703125" style="22" customWidth="1"/>
    <col min="4" max="4" width="20.7109375" style="22"/>
    <col min="5" max="5" width="35.7109375" style="22" customWidth="1"/>
    <col min="6" max="6" width="0" style="22" hidden="1" customWidth="1"/>
    <col min="7" max="7" width="35.7109375" style="22" customWidth="1"/>
    <col min="8" max="8" width="20.7109375" style="35"/>
    <col min="9" max="10" width="20.7109375" style="28"/>
    <col min="11" max="16384" width="20.7109375" style="22"/>
  </cols>
  <sheetData>
    <row r="1" spans="1:10" s="16" customFormat="1" ht="18.75" x14ac:dyDescent="0.25">
      <c r="A1" s="15" t="s">
        <v>132</v>
      </c>
      <c r="H1" s="33"/>
      <c r="I1" s="17"/>
      <c r="J1" s="17"/>
    </row>
    <row r="2" spans="1:10" s="16" customFormat="1" ht="18.75" x14ac:dyDescent="0.25">
      <c r="A2" s="18" t="s">
        <v>160</v>
      </c>
      <c r="H2" s="33"/>
      <c r="I2" s="17"/>
      <c r="J2" s="17"/>
    </row>
    <row r="3" spans="1:10" s="16" customFormat="1" ht="15.75" x14ac:dyDescent="0.25">
      <c r="A3" s="54"/>
      <c r="H3" s="33"/>
      <c r="I3" s="17"/>
      <c r="J3" s="17"/>
    </row>
    <row r="4" spans="1:10" s="16" customFormat="1" ht="15.75" x14ac:dyDescent="0.25">
      <c r="A4" s="55" t="s">
        <v>161</v>
      </c>
      <c r="H4" s="33"/>
      <c r="I4" s="17"/>
      <c r="J4" s="17"/>
    </row>
    <row r="5" spans="1:10" s="16" customFormat="1" x14ac:dyDescent="0.25">
      <c r="H5" s="33"/>
      <c r="I5" s="17"/>
      <c r="J5" s="17"/>
    </row>
    <row r="6" spans="1:10" s="20" customFormat="1" x14ac:dyDescent="0.25">
      <c r="A6" s="19" t="s">
        <v>145</v>
      </c>
      <c r="B6" s="38">
        <v>45460</v>
      </c>
      <c r="C6" s="16"/>
      <c r="H6" s="34"/>
      <c r="I6" s="21"/>
      <c r="J6" s="21"/>
    </row>
    <row r="7" spans="1:10" x14ac:dyDescent="0.25">
      <c r="I7" s="22"/>
      <c r="J7" s="22"/>
    </row>
    <row r="8" spans="1:10" s="20" customFormat="1" ht="30" customHeight="1" x14ac:dyDescent="0.25">
      <c r="A8" s="19" t="s">
        <v>144</v>
      </c>
      <c r="B8" s="57" t="s">
        <v>159</v>
      </c>
      <c r="C8" s="57"/>
      <c r="D8" s="57"/>
      <c r="E8" s="58"/>
      <c r="F8" s="58"/>
      <c r="G8" s="58"/>
      <c r="H8" s="58"/>
      <c r="I8" s="21"/>
      <c r="J8" s="21"/>
    </row>
    <row r="9" spans="1:10" s="20" customFormat="1" ht="13.5" x14ac:dyDescent="0.25">
      <c r="A9" s="23"/>
      <c r="B9" s="24"/>
      <c r="H9" s="34"/>
      <c r="I9" s="21"/>
      <c r="J9" s="21"/>
    </row>
    <row r="10" spans="1:10" s="20" customFormat="1" ht="13.5" x14ac:dyDescent="0.25">
      <c r="A10" s="25" t="s">
        <v>140</v>
      </c>
      <c r="B10" s="25" t="s">
        <v>143</v>
      </c>
      <c r="C10" s="26" t="s">
        <v>142</v>
      </c>
      <c r="D10" s="26" t="s">
        <v>138</v>
      </c>
      <c r="E10" s="59" t="s">
        <v>139</v>
      </c>
      <c r="F10" s="59"/>
      <c r="G10" s="26" t="s">
        <v>148</v>
      </c>
      <c r="H10" s="34"/>
      <c r="I10" s="21"/>
      <c r="J10" s="21"/>
    </row>
    <row r="11" spans="1:10" x14ac:dyDescent="0.25">
      <c r="A11" s="19" t="s">
        <v>141</v>
      </c>
      <c r="B11" s="27" t="s">
        <v>165</v>
      </c>
      <c r="C11" s="60" t="s">
        <v>166</v>
      </c>
      <c r="D11" s="27"/>
      <c r="E11" s="56" t="s">
        <v>136</v>
      </c>
      <c r="F11" s="56"/>
      <c r="G11" s="27" t="s">
        <v>149</v>
      </c>
      <c r="H11" s="34"/>
      <c r="I11" s="22"/>
      <c r="J11" s="22"/>
    </row>
    <row r="12" spans="1:10" x14ac:dyDescent="0.25">
      <c r="A12" s="19" t="s">
        <v>146</v>
      </c>
      <c r="B12" s="27"/>
      <c r="C12" s="27"/>
      <c r="D12" s="27"/>
      <c r="E12" s="56"/>
      <c r="F12" s="56"/>
      <c r="G12" s="27"/>
      <c r="H12" s="34"/>
      <c r="I12" s="22"/>
      <c r="J12" s="22"/>
    </row>
    <row r="13" spans="1:10" x14ac:dyDescent="0.25">
      <c r="A13" s="19" t="s">
        <v>147</v>
      </c>
      <c r="B13" s="27"/>
      <c r="C13" s="27"/>
      <c r="D13" s="27"/>
      <c r="E13" s="56"/>
      <c r="F13" s="56"/>
      <c r="G13" s="27"/>
      <c r="H13" s="34"/>
      <c r="I13" s="22"/>
      <c r="J13" s="22"/>
    </row>
    <row r="14" spans="1:10" s="20" customFormat="1" ht="13.5" x14ac:dyDescent="0.25">
      <c r="H14" s="34"/>
      <c r="I14" s="21"/>
    </row>
    <row r="15" spans="1:10" s="20" customFormat="1" ht="13.5" x14ac:dyDescent="0.25">
      <c r="H15" s="34"/>
      <c r="I15" s="21"/>
    </row>
    <row r="16" spans="1:10" x14ac:dyDescent="0.25">
      <c r="A16" s="50" t="s">
        <v>0</v>
      </c>
      <c r="B16" s="51" t="s">
        <v>1</v>
      </c>
      <c r="C16" s="51" t="s">
        <v>2</v>
      </c>
      <c r="D16" s="51" t="s">
        <v>3</v>
      </c>
      <c r="E16" s="51" t="s">
        <v>4</v>
      </c>
      <c r="F16" s="51" t="s">
        <v>156</v>
      </c>
      <c r="G16" s="51" t="s">
        <v>157</v>
      </c>
      <c r="H16" s="52" t="s">
        <v>5</v>
      </c>
    </row>
    <row r="17" spans="1:8" x14ac:dyDescent="0.25">
      <c r="A17" s="39" t="str">
        <f>VLOOKUP(Tabelle14[[#This Row],[Institution (RORid)]],Tabelle28[],3,FALSE)</f>
        <v>University of Geneva</v>
      </c>
      <c r="B17" s="40" t="s">
        <v>27</v>
      </c>
      <c r="C17" s="31" t="str">
        <f>VLOOKUP(Tabelle14[[#This Row],[Institution (RORid)]],Tabelle28[],4,FALSE)</f>
        <v>Universities (incl. university hospitals) / ETH / EPF</v>
      </c>
      <c r="D17" s="41">
        <v>2020</v>
      </c>
      <c r="E17" s="41" t="s">
        <v>12</v>
      </c>
      <c r="F17" s="41" t="s">
        <v>11</v>
      </c>
      <c r="G17" s="41" t="s">
        <v>11</v>
      </c>
      <c r="H17" s="36">
        <v>12</v>
      </c>
    </row>
    <row r="18" spans="1:8" hidden="1" x14ac:dyDescent="0.25">
      <c r="A18" s="29" t="e">
        <f>VLOOKUP(Tabelle14[[#This Row],[Institution (RORid)]],Tabelle28[],3,FALSE)</f>
        <v>#N/A</v>
      </c>
      <c r="B18" s="30"/>
      <c r="C18" s="31" t="e">
        <f>VLOOKUP(Tabelle14[[#This Row],[Institution (RORid)]],Tabelle28[],4,FALSE)</f>
        <v>#N/A</v>
      </c>
      <c r="D18" s="41">
        <v>2023</v>
      </c>
      <c r="E18" s="41" t="s">
        <v>12</v>
      </c>
      <c r="F18" s="41" t="s">
        <v>11</v>
      </c>
      <c r="G18" s="41" t="s">
        <v>163</v>
      </c>
      <c r="H18" s="36"/>
    </row>
    <row r="19" spans="1:8" hidden="1" x14ac:dyDescent="0.25">
      <c r="A19" s="39" t="e">
        <f>VLOOKUP(Tabelle14[[#This Row],[Institution (RORid)]],Tabelle28[],3,FALSE)</f>
        <v>#N/A</v>
      </c>
      <c r="B19" s="30"/>
      <c r="C19" s="31" t="e">
        <f>VLOOKUP(Tabelle14[[#This Row],[Institution (RORid)]],Tabelle28[],4,FALSE)</f>
        <v>#N/A</v>
      </c>
      <c r="D19" s="41">
        <v>2023</v>
      </c>
      <c r="E19" s="31" t="s">
        <v>12</v>
      </c>
      <c r="F19" s="31" t="s">
        <v>7</v>
      </c>
      <c r="G19" s="31" t="s">
        <v>9</v>
      </c>
      <c r="H19" s="36"/>
    </row>
    <row r="20" spans="1:8" hidden="1" x14ac:dyDescent="0.25">
      <c r="A20" s="39" t="e">
        <f>VLOOKUP(Tabelle14[[#This Row],[Institution (RORid)]],Tabelle28[],3,FALSE)</f>
        <v>#N/A</v>
      </c>
      <c r="B20" s="30"/>
      <c r="C20" s="31" t="e">
        <f>VLOOKUP(Tabelle14[[#This Row],[Institution (RORid)]],Tabelle28[],4,FALSE)</f>
        <v>#N/A</v>
      </c>
      <c r="D20" s="41">
        <v>2023</v>
      </c>
      <c r="E20" s="31" t="s">
        <v>12</v>
      </c>
      <c r="F20" s="31" t="s">
        <v>7</v>
      </c>
      <c r="G20" s="31" t="s">
        <v>8</v>
      </c>
      <c r="H20" s="36"/>
    </row>
    <row r="21" spans="1:8" hidden="1" x14ac:dyDescent="0.25">
      <c r="A21" s="39" t="e">
        <f>VLOOKUP(Tabelle14[[#This Row],[Institution (RORid)]],Tabelle28[],3,FALSE)</f>
        <v>#N/A</v>
      </c>
      <c r="B21" s="30"/>
      <c r="C21" s="31" t="e">
        <f>VLOOKUP(Tabelle14[[#This Row],[Institution (RORid)]],Tabelle28[],4,FALSE)</f>
        <v>#N/A</v>
      </c>
      <c r="D21" s="41">
        <v>2023</v>
      </c>
      <c r="E21" s="31" t="s">
        <v>12</v>
      </c>
      <c r="F21" s="31" t="s">
        <v>7</v>
      </c>
      <c r="G21" s="31" t="s">
        <v>10</v>
      </c>
      <c r="H21" s="36"/>
    </row>
    <row r="22" spans="1:8" x14ac:dyDescent="0.25">
      <c r="A22" s="39" t="str">
        <f>VLOOKUP(Tabelle14[[#This Row],[Institution (RORid)]],Tabelle28[],3,FALSE)</f>
        <v>University of Geneva</v>
      </c>
      <c r="B22" s="40" t="s">
        <v>27</v>
      </c>
      <c r="C22" s="31" t="str">
        <f>VLOOKUP(Tabelle14[[#This Row],[Institution (RORid)]],Tabelle28[],4,FALSE)</f>
        <v>Universities (incl. university hospitals) / ETH / EPF</v>
      </c>
      <c r="D22" s="41">
        <v>2020</v>
      </c>
      <c r="E22" s="41" t="s">
        <v>12</v>
      </c>
      <c r="F22" s="41" t="s">
        <v>7</v>
      </c>
      <c r="G22" s="41" t="s">
        <v>7</v>
      </c>
      <c r="H22" s="36">
        <v>60</v>
      </c>
    </row>
    <row r="23" spans="1:8" x14ac:dyDescent="0.25">
      <c r="A23" s="39" t="str">
        <f>VLOOKUP(Tabelle14[[#This Row],[Institution (RORid)]],Tabelle28[],3,FALSE)</f>
        <v>University of Geneva</v>
      </c>
      <c r="B23" s="40" t="s">
        <v>27</v>
      </c>
      <c r="C23" s="41" t="str">
        <f>VLOOKUP(Tabelle14[[#This Row],[Institution (RORid)]],Tabelle28[],4,FALSE)</f>
        <v>Universities (incl. university hospitals) / ETH / EPF</v>
      </c>
      <c r="D23" s="41">
        <v>2020</v>
      </c>
      <c r="E23" s="41" t="s">
        <v>13</v>
      </c>
      <c r="F23" s="41" t="s">
        <v>11</v>
      </c>
      <c r="G23" s="41" t="s">
        <v>11</v>
      </c>
      <c r="H23" s="42">
        <v>112</v>
      </c>
    </row>
    <row r="24" spans="1:8" hidden="1" x14ac:dyDescent="0.25">
      <c r="A24" s="29" t="e">
        <f>VLOOKUP(Tabelle14[[#This Row],[Institution (RORid)]],Tabelle28[],3,FALSE)</f>
        <v>#N/A</v>
      </c>
      <c r="B24" s="30"/>
      <c r="C24" s="31" t="e">
        <f>VLOOKUP(Tabelle14[[#This Row],[Institution (RORid)]],Tabelle28[],4,FALSE)</f>
        <v>#N/A</v>
      </c>
      <c r="D24" s="41">
        <v>2023</v>
      </c>
      <c r="E24" s="41" t="s">
        <v>13</v>
      </c>
      <c r="F24" s="31"/>
      <c r="G24" s="31" t="s">
        <v>163</v>
      </c>
      <c r="H24" s="36"/>
    </row>
    <row r="25" spans="1:8" hidden="1" x14ac:dyDescent="0.25">
      <c r="A25" s="39" t="e">
        <f>VLOOKUP(Tabelle14[[#This Row],[Institution (RORid)]],Tabelle28[],3,FALSE)</f>
        <v>#N/A</v>
      </c>
      <c r="B25" s="30"/>
      <c r="C25" s="31" t="e">
        <f>VLOOKUP(Tabelle14[[#This Row],[Institution (RORid)]],Tabelle28[],4,FALSE)</f>
        <v>#N/A</v>
      </c>
      <c r="D25" s="41">
        <v>2023</v>
      </c>
      <c r="E25" s="31" t="s">
        <v>13</v>
      </c>
      <c r="F25" s="31" t="s">
        <v>7</v>
      </c>
      <c r="G25" s="31" t="s">
        <v>9</v>
      </c>
      <c r="H25" s="36"/>
    </row>
    <row r="26" spans="1:8" hidden="1" x14ac:dyDescent="0.25">
      <c r="A26" s="39" t="e">
        <f>VLOOKUP(Tabelle14[[#This Row],[Institution (RORid)]],Tabelle28[],3,FALSE)</f>
        <v>#N/A</v>
      </c>
      <c r="B26" s="30"/>
      <c r="C26" s="31" t="e">
        <f>VLOOKUP(Tabelle14[[#This Row],[Institution (RORid)]],Tabelle28[],4,FALSE)</f>
        <v>#N/A</v>
      </c>
      <c r="D26" s="41">
        <v>2023</v>
      </c>
      <c r="E26" s="31" t="s">
        <v>13</v>
      </c>
      <c r="F26" s="31" t="s">
        <v>7</v>
      </c>
      <c r="G26" s="31" t="s">
        <v>8</v>
      </c>
      <c r="H26" s="36"/>
    </row>
    <row r="27" spans="1:8" hidden="1" x14ac:dyDescent="0.25">
      <c r="A27" s="39" t="e">
        <f>VLOOKUP(Tabelle14[[#This Row],[Institution (RORid)]],Tabelle28[],3,FALSE)</f>
        <v>#N/A</v>
      </c>
      <c r="B27" s="32"/>
      <c r="C27" s="31" t="e">
        <f>VLOOKUP(Tabelle14[[#This Row],[Institution (RORid)]],Tabelle28[],4,FALSE)</f>
        <v>#N/A</v>
      </c>
      <c r="D27" s="41">
        <v>2023</v>
      </c>
      <c r="E27" s="31" t="s">
        <v>13</v>
      </c>
      <c r="F27" s="31" t="s">
        <v>7</v>
      </c>
      <c r="G27" s="31" t="s">
        <v>10</v>
      </c>
      <c r="H27" s="37"/>
    </row>
    <row r="28" spans="1:8" x14ac:dyDescent="0.25">
      <c r="A28" s="39" t="str">
        <f>VLOOKUP(Tabelle14[[#This Row],[Institution (RORid)]],Tabelle28[],3,FALSE)</f>
        <v>University of Geneva</v>
      </c>
      <c r="B28" s="40" t="s">
        <v>27</v>
      </c>
      <c r="C28" s="41" t="str">
        <f>VLOOKUP(Tabelle14[[#This Row],[Institution (RORid)]],Tabelle28[],4,FALSE)</f>
        <v>Universities (incl. university hospitals) / ETH / EPF</v>
      </c>
      <c r="D28" s="41">
        <v>2020</v>
      </c>
      <c r="E28" s="41" t="s">
        <v>13</v>
      </c>
      <c r="F28" s="41" t="s">
        <v>7</v>
      </c>
      <c r="G28" s="41" t="s">
        <v>7</v>
      </c>
      <c r="H28" s="42">
        <v>135</v>
      </c>
    </row>
    <row r="29" spans="1:8" x14ac:dyDescent="0.25">
      <c r="A29" s="29" t="str">
        <f>VLOOKUP(Tabelle14[[#This Row],[Institution (RORid)]],Tabelle28[],3,FALSE)</f>
        <v>University of Geneva</v>
      </c>
      <c r="B29" s="40" t="s">
        <v>27</v>
      </c>
      <c r="C29" s="31" t="str">
        <f>VLOOKUP(Tabelle14[[#This Row],[Institution (RORid)]],Tabelle28[],4,FALSE)</f>
        <v>Universities (incl. university hospitals) / ETH / EPF</v>
      </c>
      <c r="D29" s="41">
        <v>2020</v>
      </c>
      <c r="E29" s="41" t="s">
        <v>14</v>
      </c>
      <c r="F29" s="41" t="s">
        <v>11</v>
      </c>
      <c r="G29" s="41" t="s">
        <v>11</v>
      </c>
      <c r="H29" s="36">
        <v>37</v>
      </c>
    </row>
    <row r="30" spans="1:8" hidden="1" x14ac:dyDescent="0.25">
      <c r="A30" s="29" t="e">
        <f>VLOOKUP(Tabelle14[[#This Row],[Institution (RORid)]],Tabelle28[],3,FALSE)</f>
        <v>#N/A</v>
      </c>
      <c r="B30" s="30"/>
      <c r="C30" s="31" t="e">
        <f>VLOOKUP(Tabelle14[[#This Row],[Institution (RORid)]],Tabelle28[],4,FALSE)</f>
        <v>#N/A</v>
      </c>
      <c r="D30" s="31">
        <v>2023</v>
      </c>
      <c r="E30" s="41" t="s">
        <v>14</v>
      </c>
      <c r="F30" s="31"/>
      <c r="G30" s="31" t="s">
        <v>163</v>
      </c>
      <c r="H30" s="36"/>
    </row>
    <row r="31" spans="1:8" hidden="1" x14ac:dyDescent="0.25">
      <c r="A31" s="39" t="e">
        <f>VLOOKUP(Tabelle14[[#This Row],[Institution (RORid)]],Tabelle28[],3,FALSE)</f>
        <v>#N/A</v>
      </c>
      <c r="B31" s="30"/>
      <c r="C31" s="31" t="e">
        <f>VLOOKUP(Tabelle14[[#This Row],[Institution (RORid)]],Tabelle28[],4,FALSE)</f>
        <v>#N/A</v>
      </c>
      <c r="D31" s="41">
        <v>2023</v>
      </c>
      <c r="E31" s="31" t="s">
        <v>14</v>
      </c>
      <c r="F31" s="31" t="s">
        <v>7</v>
      </c>
      <c r="G31" s="31" t="s">
        <v>9</v>
      </c>
      <c r="H31" s="36"/>
    </row>
    <row r="32" spans="1:8" hidden="1" x14ac:dyDescent="0.25">
      <c r="A32" s="39" t="e">
        <f>VLOOKUP(Tabelle14[[#This Row],[Institution (RORid)]],Tabelle28[],3,FALSE)</f>
        <v>#N/A</v>
      </c>
      <c r="B32" s="30"/>
      <c r="C32" s="31" t="e">
        <f>VLOOKUP(Tabelle14[[#This Row],[Institution (RORid)]],Tabelle28[],4,FALSE)</f>
        <v>#N/A</v>
      </c>
      <c r="D32" s="41">
        <v>2023</v>
      </c>
      <c r="E32" s="31" t="s">
        <v>14</v>
      </c>
      <c r="F32" s="31" t="s">
        <v>7</v>
      </c>
      <c r="G32" s="31" t="s">
        <v>8</v>
      </c>
      <c r="H32" s="36"/>
    </row>
    <row r="33" spans="1:8" hidden="1" x14ac:dyDescent="0.25">
      <c r="A33" s="39" t="e">
        <f>VLOOKUP(Tabelle14[[#This Row],[Institution (RORid)]],Tabelle28[],3,FALSE)</f>
        <v>#N/A</v>
      </c>
      <c r="B33" s="30"/>
      <c r="C33" s="31" t="e">
        <f>VLOOKUP(Tabelle14[[#This Row],[Institution (RORid)]],Tabelle28[],4,FALSE)</f>
        <v>#N/A</v>
      </c>
      <c r="D33" s="41">
        <v>2023</v>
      </c>
      <c r="E33" s="31" t="s">
        <v>14</v>
      </c>
      <c r="F33" s="31" t="s">
        <v>7</v>
      </c>
      <c r="G33" s="31" t="s">
        <v>10</v>
      </c>
      <c r="H33" s="36"/>
    </row>
    <row r="34" spans="1:8" x14ac:dyDescent="0.25">
      <c r="A34" s="29" t="str">
        <f>VLOOKUP(Tabelle14[[#This Row],[Institution (RORid)]],Tabelle28[],3,FALSE)</f>
        <v>University of Geneva</v>
      </c>
      <c r="B34" s="40" t="s">
        <v>27</v>
      </c>
      <c r="C34" s="31" t="str">
        <f>VLOOKUP(Tabelle14[[#This Row],[Institution (RORid)]],Tabelle28[],4,FALSE)</f>
        <v>Universities (incl. university hospitals) / ETH / EPF</v>
      </c>
      <c r="D34" s="41">
        <v>2020</v>
      </c>
      <c r="E34" s="41" t="s">
        <v>14</v>
      </c>
      <c r="F34" s="41" t="s">
        <v>7</v>
      </c>
      <c r="G34" s="41" t="s">
        <v>7</v>
      </c>
      <c r="H34" s="36">
        <v>62</v>
      </c>
    </row>
    <row r="35" spans="1:8" x14ac:dyDescent="0.25">
      <c r="A35" s="29" t="str">
        <f>VLOOKUP(Tabelle14[[#This Row],[Institution (RORid)]],Tabelle28[],3,FALSE)</f>
        <v>University of Geneva</v>
      </c>
      <c r="B35" s="40" t="s">
        <v>27</v>
      </c>
      <c r="C35" s="31" t="str">
        <f>VLOOKUP(Tabelle14[[#This Row],[Institution (RORid)]],Tabelle28[],4,FALSE)</f>
        <v>Universities (incl. university hospitals) / ETH / EPF</v>
      </c>
      <c r="D35" s="41">
        <v>2020</v>
      </c>
      <c r="E35" s="41" t="s">
        <v>6</v>
      </c>
      <c r="F35" s="41" t="s">
        <v>11</v>
      </c>
      <c r="G35" s="41" t="s">
        <v>11</v>
      </c>
      <c r="H35" s="36">
        <v>1064</v>
      </c>
    </row>
    <row r="36" spans="1:8" hidden="1" x14ac:dyDescent="0.25">
      <c r="A36" s="29" t="e">
        <f>VLOOKUP(Tabelle14[[#This Row],[Institution (RORid)]],Tabelle28[],3,FALSE)</f>
        <v>#N/A</v>
      </c>
      <c r="B36" s="30"/>
      <c r="C36" s="31" t="e">
        <f>VLOOKUP(Tabelle14[[#This Row],[Institution (RORid)]],Tabelle28[],4,FALSE)</f>
        <v>#N/A</v>
      </c>
      <c r="D36" s="41">
        <v>2023</v>
      </c>
      <c r="E36" s="41" t="s">
        <v>6</v>
      </c>
      <c r="F36" s="31"/>
      <c r="G36" s="31" t="s">
        <v>163</v>
      </c>
      <c r="H36" s="36"/>
    </row>
    <row r="37" spans="1:8" hidden="1" x14ac:dyDescent="0.25">
      <c r="A37" s="39" t="e">
        <f>VLOOKUP(Tabelle14[[#This Row],[Institution (RORid)]],Tabelle28[],3,FALSE)</f>
        <v>#N/A</v>
      </c>
      <c r="B37" s="30"/>
      <c r="C37" s="31" t="e">
        <f>VLOOKUP(Tabelle14[[#This Row],[Institution (RORid)]],Tabelle28[],4,FALSE)</f>
        <v>#N/A</v>
      </c>
      <c r="D37" s="41">
        <v>2023</v>
      </c>
      <c r="E37" s="31" t="s">
        <v>6</v>
      </c>
      <c r="F37" s="31" t="s">
        <v>7</v>
      </c>
      <c r="G37" s="31" t="s">
        <v>9</v>
      </c>
      <c r="H37" s="36"/>
    </row>
    <row r="38" spans="1:8" hidden="1" x14ac:dyDescent="0.25">
      <c r="A38" s="39" t="e">
        <f>VLOOKUP(Tabelle14[[#This Row],[Institution (RORid)]],Tabelle28[],3,FALSE)</f>
        <v>#N/A</v>
      </c>
      <c r="B38" s="30"/>
      <c r="C38" s="31" t="e">
        <f>VLOOKUP(Tabelle14[[#This Row],[Institution (RORid)]],Tabelle28[],4,FALSE)</f>
        <v>#N/A</v>
      </c>
      <c r="D38" s="41">
        <v>2023</v>
      </c>
      <c r="E38" s="31" t="s">
        <v>6</v>
      </c>
      <c r="F38" s="31" t="s">
        <v>7</v>
      </c>
      <c r="G38" s="31" t="s">
        <v>8</v>
      </c>
      <c r="H38" s="36"/>
    </row>
    <row r="39" spans="1:8" hidden="1" x14ac:dyDescent="0.25">
      <c r="A39" s="39" t="e">
        <f>VLOOKUP(Tabelle14[[#This Row],[Institution (RORid)]],Tabelle28[],3,FALSE)</f>
        <v>#N/A</v>
      </c>
      <c r="B39" s="30"/>
      <c r="C39" s="31" t="e">
        <f>VLOOKUP(Tabelle14[[#This Row],[Institution (RORid)]],Tabelle28[],4,FALSE)</f>
        <v>#N/A</v>
      </c>
      <c r="D39" s="41">
        <v>2023</v>
      </c>
      <c r="E39" s="31" t="s">
        <v>6</v>
      </c>
      <c r="F39" s="31" t="s">
        <v>7</v>
      </c>
      <c r="G39" s="31" t="s">
        <v>10</v>
      </c>
      <c r="H39" s="36"/>
    </row>
    <row r="40" spans="1:8" x14ac:dyDescent="0.25">
      <c r="A40" s="29" t="str">
        <f>VLOOKUP(Tabelle14[[#This Row],[Institution (RORid)]],Tabelle28[],3,FALSE)</f>
        <v>University of Geneva</v>
      </c>
      <c r="B40" s="40" t="s">
        <v>27</v>
      </c>
      <c r="C40" s="31" t="str">
        <f>VLOOKUP(Tabelle14[[#This Row],[Institution (RORid)]],Tabelle28[],4,FALSE)</f>
        <v>Universities (incl. university hospitals) / ETH / EPF</v>
      </c>
      <c r="D40" s="41">
        <v>2020</v>
      </c>
      <c r="E40" s="41" t="s">
        <v>6</v>
      </c>
      <c r="F40" s="41" t="s">
        <v>7</v>
      </c>
      <c r="G40" s="41" t="s">
        <v>7</v>
      </c>
      <c r="H40" s="36">
        <v>2026</v>
      </c>
    </row>
    <row r="41" spans="1:8" x14ac:dyDescent="0.25">
      <c r="A41" s="39" t="str">
        <f>VLOOKUP(Tabelle14[[#This Row],[Institution (RORid)]],Tabelle28[],3,FALSE)</f>
        <v>University of Geneva</v>
      </c>
      <c r="B41" s="40" t="s">
        <v>27</v>
      </c>
      <c r="C41" s="41" t="str">
        <f>VLOOKUP(Tabelle14[[#This Row],[Institution (RORid)]],Tabelle28[],4,FALSE)</f>
        <v>Universities (incl. university hospitals) / ETH / EPF</v>
      </c>
      <c r="D41" s="41">
        <v>2021</v>
      </c>
      <c r="E41" s="41" t="s">
        <v>12</v>
      </c>
      <c r="F41" s="41" t="s">
        <v>11</v>
      </c>
      <c r="G41" s="41" t="s">
        <v>11</v>
      </c>
      <c r="H41" s="42">
        <v>33</v>
      </c>
    </row>
    <row r="42" spans="1:8" hidden="1" x14ac:dyDescent="0.25">
      <c r="A42" s="39" t="e">
        <f>VLOOKUP(Tabelle14[[#This Row],[Institution (RORid)]],Tabelle28[],3,FALSE)</f>
        <v>#N/A</v>
      </c>
      <c r="B42" s="30"/>
      <c r="C42" s="31" t="e">
        <f>VLOOKUP(Tabelle14[[#This Row],[Institution (RORid)]],Tabelle28[],4,FALSE)</f>
        <v>#N/A</v>
      </c>
      <c r="D42" s="41">
        <v>2022</v>
      </c>
      <c r="E42" s="41" t="s">
        <v>12</v>
      </c>
      <c r="F42" s="41" t="s">
        <v>11</v>
      </c>
      <c r="G42" s="41" t="s">
        <v>163</v>
      </c>
      <c r="H42" s="36"/>
    </row>
    <row r="43" spans="1:8" hidden="1" x14ac:dyDescent="0.25">
      <c r="A43" s="39" t="e">
        <f>VLOOKUP(Tabelle14[[#This Row],[Institution (RORid)]],Tabelle28[],3,FALSE)</f>
        <v>#N/A</v>
      </c>
      <c r="B43" s="30"/>
      <c r="C43" s="31" t="e">
        <f>VLOOKUP(Tabelle14[[#This Row],[Institution (RORid)]],Tabelle28[],4,FALSE)</f>
        <v>#N/A</v>
      </c>
      <c r="D43" s="41">
        <v>2022</v>
      </c>
      <c r="E43" s="31" t="s">
        <v>12</v>
      </c>
      <c r="F43" s="31" t="s">
        <v>7</v>
      </c>
      <c r="G43" s="31" t="s">
        <v>9</v>
      </c>
      <c r="H43" s="36"/>
    </row>
    <row r="44" spans="1:8" hidden="1" x14ac:dyDescent="0.25">
      <c r="A44" s="39" t="e">
        <f>VLOOKUP(Tabelle14[[#This Row],[Institution (RORid)]],Tabelle28[],3,FALSE)</f>
        <v>#N/A</v>
      </c>
      <c r="B44" s="30"/>
      <c r="C44" s="31" t="e">
        <f>VLOOKUP(Tabelle14[[#This Row],[Institution (RORid)]],Tabelle28[],4,FALSE)</f>
        <v>#N/A</v>
      </c>
      <c r="D44" s="41">
        <v>2022</v>
      </c>
      <c r="E44" s="31" t="s">
        <v>12</v>
      </c>
      <c r="F44" s="31" t="s">
        <v>7</v>
      </c>
      <c r="G44" s="31" t="s">
        <v>8</v>
      </c>
      <c r="H44" s="36"/>
    </row>
    <row r="45" spans="1:8" hidden="1" x14ac:dyDescent="0.25">
      <c r="A45" s="39" t="e">
        <f>VLOOKUP(Tabelle14[[#This Row],[Institution (RORid)]],Tabelle28[],3,FALSE)</f>
        <v>#N/A</v>
      </c>
      <c r="B45" s="40"/>
      <c r="C45" s="41" t="e">
        <f>VLOOKUP(Tabelle14[[#This Row],[Institution (RORid)]],Tabelle28[],4,FALSE)</f>
        <v>#N/A</v>
      </c>
      <c r="D45" s="41">
        <v>2022</v>
      </c>
      <c r="E45" s="31" t="s">
        <v>12</v>
      </c>
      <c r="F45" s="31" t="s">
        <v>7</v>
      </c>
      <c r="G45" s="31" t="s">
        <v>10</v>
      </c>
      <c r="H45" s="42"/>
    </row>
    <row r="46" spans="1:8" x14ac:dyDescent="0.25">
      <c r="A46" s="39" t="str">
        <f>VLOOKUP(Tabelle14[[#This Row],[Institution (RORid)]],Tabelle28[],3,FALSE)</f>
        <v>University of Geneva</v>
      </c>
      <c r="B46" s="40" t="s">
        <v>27</v>
      </c>
      <c r="C46" s="41" t="str">
        <f>VLOOKUP(Tabelle14[[#This Row],[Institution (RORid)]],Tabelle28[],4,FALSE)</f>
        <v>Universities (incl. university hospitals) / ETH / EPF</v>
      </c>
      <c r="D46" s="41">
        <v>2021</v>
      </c>
      <c r="E46" s="41" t="s">
        <v>12</v>
      </c>
      <c r="F46" s="41" t="s">
        <v>7</v>
      </c>
      <c r="G46" s="41" t="s">
        <v>7</v>
      </c>
      <c r="H46" s="42">
        <v>36</v>
      </c>
    </row>
    <row r="47" spans="1:8" x14ac:dyDescent="0.25">
      <c r="A47" s="39" t="str">
        <f>VLOOKUP(Tabelle14[[#This Row],[Institution (RORid)]],Tabelle28[],3,FALSE)</f>
        <v>University of Geneva</v>
      </c>
      <c r="B47" s="40" t="s">
        <v>27</v>
      </c>
      <c r="C47" s="41" t="str">
        <f>VLOOKUP(Tabelle14[[#This Row],[Institution (RORid)]],Tabelle28[],4,FALSE)</f>
        <v>Universities (incl. university hospitals) / ETH / EPF</v>
      </c>
      <c r="D47" s="41">
        <v>2021</v>
      </c>
      <c r="E47" s="41" t="s">
        <v>13</v>
      </c>
      <c r="F47" s="41" t="s">
        <v>11</v>
      </c>
      <c r="G47" s="41" t="s">
        <v>11</v>
      </c>
      <c r="H47" s="42">
        <v>155</v>
      </c>
    </row>
    <row r="48" spans="1:8" hidden="1" x14ac:dyDescent="0.25">
      <c r="A48" s="39" t="e">
        <f>VLOOKUP(Tabelle14[[#This Row],[Institution (RORid)]],Tabelle28[],3,FALSE)</f>
        <v>#N/A</v>
      </c>
      <c r="B48" s="30"/>
      <c r="C48" s="31" t="e">
        <f>VLOOKUP(Tabelle14[[#This Row],[Institution (RORid)]],Tabelle28[],4,FALSE)</f>
        <v>#N/A</v>
      </c>
      <c r="D48" s="41">
        <v>2022</v>
      </c>
      <c r="E48" s="41" t="s">
        <v>13</v>
      </c>
      <c r="F48" s="31"/>
      <c r="G48" s="31" t="s">
        <v>163</v>
      </c>
      <c r="H48" s="36"/>
    </row>
    <row r="49" spans="1:8" hidden="1" x14ac:dyDescent="0.25">
      <c r="A49" s="39" t="e">
        <f>VLOOKUP(Tabelle14[[#This Row],[Institution (RORid)]],Tabelle28[],3,FALSE)</f>
        <v>#N/A</v>
      </c>
      <c r="B49" s="30"/>
      <c r="C49" s="31" t="e">
        <f>VLOOKUP(Tabelle14[[#This Row],[Institution (RORid)]],Tabelle28[],4,FALSE)</f>
        <v>#N/A</v>
      </c>
      <c r="D49" s="41">
        <v>2022</v>
      </c>
      <c r="E49" s="31" t="s">
        <v>13</v>
      </c>
      <c r="F49" s="31" t="s">
        <v>7</v>
      </c>
      <c r="G49" s="31" t="s">
        <v>9</v>
      </c>
      <c r="H49" s="36"/>
    </row>
    <row r="50" spans="1:8" hidden="1" x14ac:dyDescent="0.25">
      <c r="A50" s="39" t="e">
        <f>VLOOKUP(Tabelle14[[#This Row],[Institution (RORid)]],Tabelle28[],3,FALSE)</f>
        <v>#N/A</v>
      </c>
      <c r="B50" s="40"/>
      <c r="C50" s="41" t="e">
        <f>VLOOKUP(Tabelle14[[#This Row],[Institution (RORid)]],Tabelle28[],4,FALSE)</f>
        <v>#N/A</v>
      </c>
      <c r="D50" s="41">
        <v>2022</v>
      </c>
      <c r="E50" s="31" t="s">
        <v>13</v>
      </c>
      <c r="F50" s="31" t="s">
        <v>7</v>
      </c>
      <c r="G50" s="31" t="s">
        <v>8</v>
      </c>
      <c r="H50" s="42"/>
    </row>
    <row r="51" spans="1:8" hidden="1" x14ac:dyDescent="0.25">
      <c r="A51" s="39" t="e">
        <f>VLOOKUP(Tabelle14[[#This Row],[Institution (RORid)]],Tabelle28[],3,FALSE)</f>
        <v>#N/A</v>
      </c>
      <c r="B51" s="40"/>
      <c r="C51" s="41" t="e">
        <f>VLOOKUP(Tabelle14[[#This Row],[Institution (RORid)]],Tabelle28[],4,FALSE)</f>
        <v>#N/A</v>
      </c>
      <c r="D51" s="41">
        <v>2022</v>
      </c>
      <c r="E51" s="31" t="s">
        <v>13</v>
      </c>
      <c r="F51" s="31" t="s">
        <v>7</v>
      </c>
      <c r="G51" s="31" t="s">
        <v>10</v>
      </c>
      <c r="H51" s="42"/>
    </row>
    <row r="52" spans="1:8" x14ac:dyDescent="0.25">
      <c r="A52" s="39" t="str">
        <f>VLOOKUP(Tabelle14[[#This Row],[Institution (RORid)]],Tabelle28[],3,FALSE)</f>
        <v>University of Geneva</v>
      </c>
      <c r="B52" s="40" t="s">
        <v>27</v>
      </c>
      <c r="C52" s="41" t="str">
        <f>VLOOKUP(Tabelle14[[#This Row],[Institution (RORid)]],Tabelle28[],4,FALSE)</f>
        <v>Universities (incl. university hospitals) / ETH / EPF</v>
      </c>
      <c r="D52" s="41">
        <v>2021</v>
      </c>
      <c r="E52" s="41" t="s">
        <v>13</v>
      </c>
      <c r="F52" s="41" t="s">
        <v>7</v>
      </c>
      <c r="G52" s="41" t="s">
        <v>7</v>
      </c>
      <c r="H52" s="42">
        <v>146</v>
      </c>
    </row>
    <row r="53" spans="1:8" x14ac:dyDescent="0.25">
      <c r="A53" s="39" t="str">
        <f>VLOOKUP(Tabelle14[[#This Row],[Institution (RORid)]],Tabelle28[],3,FALSE)</f>
        <v>University of Geneva</v>
      </c>
      <c r="B53" s="40" t="s">
        <v>27</v>
      </c>
      <c r="C53" s="31" t="str">
        <f>VLOOKUP(Tabelle14[[#This Row],[Institution (RORid)]],Tabelle28[],4,FALSE)</f>
        <v>Universities (incl. university hospitals) / ETH / EPF</v>
      </c>
      <c r="D53" s="41">
        <v>2021</v>
      </c>
      <c r="E53" s="41" t="s">
        <v>14</v>
      </c>
      <c r="F53" s="41" t="s">
        <v>11</v>
      </c>
      <c r="G53" s="41" t="s">
        <v>11</v>
      </c>
      <c r="H53" s="36">
        <v>14</v>
      </c>
    </row>
    <row r="54" spans="1:8" hidden="1" x14ac:dyDescent="0.25">
      <c r="A54" s="39" t="e">
        <f>VLOOKUP(Tabelle14[[#This Row],[Institution (RORid)]],Tabelle28[],3,FALSE)</f>
        <v>#N/A</v>
      </c>
      <c r="B54" s="30"/>
      <c r="C54" s="31" t="e">
        <f>VLOOKUP(Tabelle14[[#This Row],[Institution (RORid)]],Tabelle28[],4,FALSE)</f>
        <v>#N/A</v>
      </c>
      <c r="D54" s="41">
        <v>2022</v>
      </c>
      <c r="E54" s="41" t="s">
        <v>14</v>
      </c>
      <c r="F54" s="31"/>
      <c r="G54" s="31" t="s">
        <v>163</v>
      </c>
      <c r="H54" s="36"/>
    </row>
    <row r="55" spans="1:8" hidden="1" x14ac:dyDescent="0.25">
      <c r="A55" s="39" t="e">
        <f>VLOOKUP(Tabelle14[[#This Row],[Institution (RORid)]],Tabelle28[],3,FALSE)</f>
        <v>#N/A</v>
      </c>
      <c r="B55" s="40"/>
      <c r="C55" s="41" t="e">
        <f>VLOOKUP(Tabelle14[[#This Row],[Institution (RORid)]],Tabelle28[],4,FALSE)</f>
        <v>#N/A</v>
      </c>
      <c r="D55" s="41">
        <v>2022</v>
      </c>
      <c r="E55" s="31" t="s">
        <v>14</v>
      </c>
      <c r="F55" s="31" t="s">
        <v>7</v>
      </c>
      <c r="G55" s="31" t="s">
        <v>9</v>
      </c>
      <c r="H55" s="42"/>
    </row>
    <row r="56" spans="1:8" hidden="1" x14ac:dyDescent="0.25">
      <c r="A56" s="39" t="e">
        <f>VLOOKUP(Tabelle14[[#This Row],[Institution (RORid)]],Tabelle28[],3,FALSE)</f>
        <v>#N/A</v>
      </c>
      <c r="B56" s="40"/>
      <c r="C56" s="41" t="e">
        <f>VLOOKUP(Tabelle14[[#This Row],[Institution (RORid)]],Tabelle28[],4,FALSE)</f>
        <v>#N/A</v>
      </c>
      <c r="D56" s="41">
        <v>2022</v>
      </c>
      <c r="E56" s="31" t="s">
        <v>14</v>
      </c>
      <c r="F56" s="31" t="s">
        <v>7</v>
      </c>
      <c r="G56" s="31" t="s">
        <v>8</v>
      </c>
      <c r="H56" s="42"/>
    </row>
    <row r="57" spans="1:8" hidden="1" x14ac:dyDescent="0.25">
      <c r="A57" s="39" t="e">
        <f>VLOOKUP(Tabelle14[[#This Row],[Institution (RORid)]],Tabelle28[],3,FALSE)</f>
        <v>#N/A</v>
      </c>
      <c r="B57" s="30"/>
      <c r="C57" s="31" t="e">
        <f>VLOOKUP(Tabelle14[[#This Row],[Institution (RORid)]],Tabelle28[],4,FALSE)</f>
        <v>#N/A</v>
      </c>
      <c r="D57" s="41">
        <v>2022</v>
      </c>
      <c r="E57" s="31" t="s">
        <v>14</v>
      </c>
      <c r="F57" s="31" t="s">
        <v>7</v>
      </c>
      <c r="G57" s="31" t="s">
        <v>10</v>
      </c>
      <c r="H57" s="36"/>
    </row>
    <row r="58" spans="1:8" x14ac:dyDescent="0.25">
      <c r="A58" s="39" t="str">
        <f>VLOOKUP(Tabelle14[[#This Row],[Institution (RORid)]],Tabelle28[],3,FALSE)</f>
        <v>University of Geneva</v>
      </c>
      <c r="B58" s="40" t="s">
        <v>27</v>
      </c>
      <c r="C58" s="31" t="str">
        <f>VLOOKUP(Tabelle14[[#This Row],[Institution (RORid)]],Tabelle28[],4,FALSE)</f>
        <v>Universities (incl. university hospitals) / ETH / EPF</v>
      </c>
      <c r="D58" s="41">
        <v>2021</v>
      </c>
      <c r="E58" s="41" t="s">
        <v>14</v>
      </c>
      <c r="F58" s="41" t="s">
        <v>7</v>
      </c>
      <c r="G58" s="41" t="s">
        <v>7</v>
      </c>
      <c r="H58" s="36">
        <v>65</v>
      </c>
    </row>
    <row r="59" spans="1:8" x14ac:dyDescent="0.25">
      <c r="A59" s="39" t="str">
        <f>VLOOKUP(Tabelle14[[#This Row],[Institution (RORid)]],Tabelle28[],3,FALSE)</f>
        <v>University of Geneva</v>
      </c>
      <c r="B59" s="40" t="s">
        <v>27</v>
      </c>
      <c r="C59" s="31" t="str">
        <f>VLOOKUP(Tabelle14[[#This Row],[Institution (RORid)]],Tabelle28[],4,FALSE)</f>
        <v>Universities (incl. university hospitals) / ETH / EPF</v>
      </c>
      <c r="D59" s="41">
        <v>2021</v>
      </c>
      <c r="E59" s="41" t="s">
        <v>6</v>
      </c>
      <c r="F59" s="41" t="s">
        <v>11</v>
      </c>
      <c r="G59" s="41" t="s">
        <v>11</v>
      </c>
      <c r="H59" s="36">
        <v>833</v>
      </c>
    </row>
    <row r="60" spans="1:8" hidden="1" x14ac:dyDescent="0.25">
      <c r="A60" s="39" t="e">
        <f>VLOOKUP(Tabelle14[[#This Row],[Institution (RORid)]],Tabelle28[],3,FALSE)</f>
        <v>#N/A</v>
      </c>
      <c r="B60" s="40"/>
      <c r="C60" s="41" t="e">
        <f>VLOOKUP(Tabelle14[[#This Row],[Institution (RORid)]],Tabelle28[],4,FALSE)</f>
        <v>#N/A</v>
      </c>
      <c r="D60" s="41">
        <v>2022</v>
      </c>
      <c r="E60" s="41" t="s">
        <v>6</v>
      </c>
      <c r="F60" s="31"/>
      <c r="G60" s="31" t="s">
        <v>163</v>
      </c>
      <c r="H60" s="42"/>
    </row>
    <row r="61" spans="1:8" hidden="1" x14ac:dyDescent="0.25">
      <c r="A61" s="39" t="e">
        <f>VLOOKUP(Tabelle14[[#This Row],[Institution (RORid)]],Tabelle28[],3,FALSE)</f>
        <v>#N/A</v>
      </c>
      <c r="B61" s="40"/>
      <c r="C61" s="41" t="e">
        <f>VLOOKUP(Tabelle14[[#This Row],[Institution (RORid)]],Tabelle28[],4,FALSE)</f>
        <v>#N/A</v>
      </c>
      <c r="D61" s="41">
        <v>2022</v>
      </c>
      <c r="E61" s="31" t="s">
        <v>6</v>
      </c>
      <c r="F61" s="31" t="s">
        <v>7</v>
      </c>
      <c r="G61" s="31" t="s">
        <v>9</v>
      </c>
      <c r="H61" s="42"/>
    </row>
    <row r="62" spans="1:8" hidden="1" x14ac:dyDescent="0.25">
      <c r="A62" s="39" t="e">
        <f>VLOOKUP(Tabelle14[[#This Row],[Institution (RORid)]],Tabelle28[],3,FALSE)</f>
        <v>#N/A</v>
      </c>
      <c r="B62" s="30"/>
      <c r="C62" s="31" t="e">
        <f>VLOOKUP(Tabelle14[[#This Row],[Institution (RORid)]],Tabelle28[],4,FALSE)</f>
        <v>#N/A</v>
      </c>
      <c r="D62" s="41">
        <v>2022</v>
      </c>
      <c r="E62" s="31" t="s">
        <v>6</v>
      </c>
      <c r="F62" s="31" t="s">
        <v>7</v>
      </c>
      <c r="G62" s="31" t="s">
        <v>8</v>
      </c>
      <c r="H62" s="36"/>
    </row>
    <row r="63" spans="1:8" hidden="1" x14ac:dyDescent="0.25">
      <c r="A63" s="39" t="e">
        <f>VLOOKUP(Tabelle14[[#This Row],[Institution (RORid)]],Tabelle28[],3,FALSE)</f>
        <v>#N/A</v>
      </c>
      <c r="B63" s="30"/>
      <c r="C63" s="31" t="e">
        <f>VLOOKUP(Tabelle14[[#This Row],[Institution (RORid)]],Tabelle28[],4,FALSE)</f>
        <v>#N/A</v>
      </c>
      <c r="D63" s="41">
        <v>2022</v>
      </c>
      <c r="E63" s="31" t="s">
        <v>6</v>
      </c>
      <c r="F63" s="31" t="s">
        <v>7</v>
      </c>
      <c r="G63" s="31" t="s">
        <v>10</v>
      </c>
      <c r="H63" s="36"/>
    </row>
    <row r="64" spans="1:8" x14ac:dyDescent="0.25">
      <c r="A64" s="39" t="str">
        <f>VLOOKUP(Tabelle14[[#This Row],[Institution (RORid)]],Tabelle28[],3,FALSE)</f>
        <v>University of Geneva</v>
      </c>
      <c r="B64" s="40" t="s">
        <v>27</v>
      </c>
      <c r="C64" s="31" t="str">
        <f>VLOOKUP(Tabelle14[[#This Row],[Institution (RORid)]],Tabelle28[],4,FALSE)</f>
        <v>Universities (incl. university hospitals) / ETH / EPF</v>
      </c>
      <c r="D64" s="41">
        <v>2021</v>
      </c>
      <c r="E64" s="41" t="s">
        <v>6</v>
      </c>
      <c r="F64" s="41" t="s">
        <v>7</v>
      </c>
      <c r="G64" s="41" t="s">
        <v>7</v>
      </c>
      <c r="H64" s="36">
        <v>2392</v>
      </c>
    </row>
    <row r="65" spans="1:8" x14ac:dyDescent="0.25">
      <c r="A65" s="39" t="str">
        <f>VLOOKUP(Tabelle14[[#This Row],[Institution (RORid)]],Tabelle28[],3,FALSE)</f>
        <v>University of Geneva</v>
      </c>
      <c r="B65" s="40" t="s">
        <v>27</v>
      </c>
      <c r="C65" s="41" t="str">
        <f>VLOOKUP(Tabelle14[[#This Row],[Institution (RORid)]],Tabelle28[],4,FALSE)</f>
        <v>Universities (incl. university hospitals) / ETH / EPF</v>
      </c>
      <c r="D65" s="41">
        <v>2022</v>
      </c>
      <c r="E65" s="41" t="s">
        <v>12</v>
      </c>
      <c r="F65" s="41" t="s">
        <v>11</v>
      </c>
      <c r="G65" s="41" t="s">
        <v>11</v>
      </c>
      <c r="H65" s="42">
        <v>24</v>
      </c>
    </row>
    <row r="66" spans="1:8" hidden="1" x14ac:dyDescent="0.25">
      <c r="A66" s="39" t="e">
        <f>VLOOKUP(Tabelle14[[#This Row],[Institution (RORid)]],Tabelle28[],3,FALSE)</f>
        <v>#N/A</v>
      </c>
      <c r="B66" s="40"/>
      <c r="C66" s="41" t="e">
        <f>VLOOKUP(Tabelle14[[#This Row],[Institution (RORid)]],Tabelle28[],4,FALSE)</f>
        <v>#N/A</v>
      </c>
      <c r="D66" s="41">
        <v>2021</v>
      </c>
      <c r="E66" s="41" t="s">
        <v>12</v>
      </c>
      <c r="F66" s="41" t="s">
        <v>11</v>
      </c>
      <c r="G66" s="41" t="s">
        <v>163</v>
      </c>
      <c r="H66" s="42"/>
    </row>
    <row r="67" spans="1:8" hidden="1" x14ac:dyDescent="0.25">
      <c r="A67" s="39" t="e">
        <f>VLOOKUP(Tabelle14[[#This Row],[Institution (RORid)]],Tabelle28[],3,FALSE)</f>
        <v>#N/A</v>
      </c>
      <c r="B67" s="30"/>
      <c r="C67" s="31" t="e">
        <f>VLOOKUP(Tabelle14[[#This Row],[Institution (RORid)]],Tabelle28[],4,FALSE)</f>
        <v>#N/A</v>
      </c>
      <c r="D67" s="41">
        <v>2021</v>
      </c>
      <c r="E67" s="31" t="s">
        <v>12</v>
      </c>
      <c r="F67" s="31" t="s">
        <v>7</v>
      </c>
      <c r="G67" s="31" t="s">
        <v>9</v>
      </c>
      <c r="H67" s="36"/>
    </row>
    <row r="68" spans="1:8" hidden="1" x14ac:dyDescent="0.25">
      <c r="A68" s="39" t="e">
        <f>VLOOKUP(Tabelle14[[#This Row],[Institution (RORid)]],Tabelle28[],3,FALSE)</f>
        <v>#N/A</v>
      </c>
      <c r="B68" s="30"/>
      <c r="C68" s="31" t="e">
        <f>VLOOKUP(Tabelle14[[#This Row],[Institution (RORid)]],Tabelle28[],4,FALSE)</f>
        <v>#N/A</v>
      </c>
      <c r="D68" s="41">
        <v>2021</v>
      </c>
      <c r="E68" s="31" t="s">
        <v>12</v>
      </c>
      <c r="F68" s="31" t="s">
        <v>7</v>
      </c>
      <c r="G68" s="31" t="s">
        <v>8</v>
      </c>
      <c r="H68" s="36"/>
    </row>
    <row r="69" spans="1:8" hidden="1" x14ac:dyDescent="0.25">
      <c r="A69" s="39" t="e">
        <f>VLOOKUP(Tabelle14[[#This Row],[Institution (RORid)]],Tabelle28[],3,FALSE)</f>
        <v>#N/A</v>
      </c>
      <c r="B69" s="32"/>
      <c r="C69" s="31" t="e">
        <f>VLOOKUP(Tabelle14[[#This Row],[Institution (RORid)]],Tabelle28[],4,FALSE)</f>
        <v>#N/A</v>
      </c>
      <c r="D69" s="41">
        <v>2021</v>
      </c>
      <c r="E69" s="31" t="s">
        <v>12</v>
      </c>
      <c r="F69" s="31" t="s">
        <v>7</v>
      </c>
      <c r="G69" s="31" t="s">
        <v>10</v>
      </c>
      <c r="H69" s="37"/>
    </row>
    <row r="70" spans="1:8" x14ac:dyDescent="0.25">
      <c r="A70" s="39" t="str">
        <f>VLOOKUP(Tabelle14[[#This Row],[Institution (RORid)]],Tabelle28[],3,FALSE)</f>
        <v>University of Geneva</v>
      </c>
      <c r="B70" s="40" t="s">
        <v>27</v>
      </c>
      <c r="C70" s="41" t="str">
        <f>VLOOKUP(Tabelle14[[#This Row],[Institution (RORid)]],Tabelle28[],4,FALSE)</f>
        <v>Universities (incl. university hospitals) / ETH / EPF</v>
      </c>
      <c r="D70" s="41">
        <v>2022</v>
      </c>
      <c r="E70" s="41" t="s">
        <v>12</v>
      </c>
      <c r="F70" s="41" t="s">
        <v>7</v>
      </c>
      <c r="G70" s="41" t="s">
        <v>7</v>
      </c>
      <c r="H70" s="42">
        <v>71</v>
      </c>
    </row>
    <row r="71" spans="1:8" x14ac:dyDescent="0.25">
      <c r="A71" s="39" t="str">
        <f>VLOOKUP(Tabelle14[[#This Row],[Institution (RORid)]],Tabelle28[],3,FALSE)</f>
        <v>University of Geneva</v>
      </c>
      <c r="B71" s="40" t="s">
        <v>27</v>
      </c>
      <c r="C71" s="31" t="str">
        <f>VLOOKUP(Tabelle14[[#This Row],[Institution (RORid)]],Tabelle28[],4,FALSE)</f>
        <v>Universities (incl. university hospitals) / ETH / EPF</v>
      </c>
      <c r="D71" s="41">
        <v>2022</v>
      </c>
      <c r="E71" s="41" t="s">
        <v>13</v>
      </c>
      <c r="F71" s="41" t="s">
        <v>11</v>
      </c>
      <c r="G71" s="41" t="s">
        <v>11</v>
      </c>
      <c r="H71" s="36">
        <v>177</v>
      </c>
    </row>
    <row r="72" spans="1:8" hidden="1" x14ac:dyDescent="0.25">
      <c r="A72" s="39" t="e">
        <f>VLOOKUP(Tabelle14[[#This Row],[Institution (RORid)]],Tabelle28[],3,FALSE)</f>
        <v>#N/A</v>
      </c>
      <c r="B72" s="30"/>
      <c r="C72" s="31" t="e">
        <f>VLOOKUP(Tabelle14[[#This Row],[Institution (RORid)]],Tabelle28[],4,FALSE)</f>
        <v>#N/A</v>
      </c>
      <c r="D72" s="41">
        <v>2021</v>
      </c>
      <c r="E72" s="41" t="s">
        <v>13</v>
      </c>
      <c r="F72" s="31"/>
      <c r="G72" s="31" t="s">
        <v>163</v>
      </c>
      <c r="H72" s="36"/>
    </row>
    <row r="73" spans="1:8" hidden="1" x14ac:dyDescent="0.25">
      <c r="A73" s="39" t="e">
        <f>VLOOKUP(Tabelle14[[#This Row],[Institution (RORid)]],Tabelle28[],3,FALSE)</f>
        <v>#N/A</v>
      </c>
      <c r="B73" s="30"/>
      <c r="C73" s="31" t="e">
        <f>VLOOKUP(Tabelle14[[#This Row],[Institution (RORid)]],Tabelle28[],4,FALSE)</f>
        <v>#N/A</v>
      </c>
      <c r="D73" s="41">
        <v>2021</v>
      </c>
      <c r="E73" s="31" t="s">
        <v>13</v>
      </c>
      <c r="F73" s="31" t="s">
        <v>7</v>
      </c>
      <c r="G73" s="31" t="s">
        <v>9</v>
      </c>
      <c r="H73" s="36"/>
    </row>
    <row r="74" spans="1:8" hidden="1" x14ac:dyDescent="0.25">
      <c r="A74" s="39" t="e">
        <f>VLOOKUP(Tabelle14[[#This Row],[Institution (RORid)]],Tabelle28[],3,FALSE)</f>
        <v>#N/A</v>
      </c>
      <c r="B74" s="30"/>
      <c r="C74" s="31" t="e">
        <f>VLOOKUP(Tabelle14[[#This Row],[Institution (RORid)]],Tabelle28[],4,FALSE)</f>
        <v>#N/A</v>
      </c>
      <c r="D74" s="41">
        <v>2021</v>
      </c>
      <c r="E74" s="31" t="s">
        <v>13</v>
      </c>
      <c r="F74" s="31" t="s">
        <v>7</v>
      </c>
      <c r="G74" s="31" t="s">
        <v>8</v>
      </c>
      <c r="H74" s="36"/>
    </row>
    <row r="75" spans="1:8" hidden="1" x14ac:dyDescent="0.25">
      <c r="A75" s="39" t="e">
        <f>VLOOKUP(Tabelle14[[#This Row],[Institution (RORid)]],Tabelle28[],3,FALSE)</f>
        <v>#N/A</v>
      </c>
      <c r="B75" s="40"/>
      <c r="C75" s="41" t="e">
        <f>VLOOKUP(Tabelle14[[#This Row],[Institution (RORid)]],Tabelle28[],4,FALSE)</f>
        <v>#N/A</v>
      </c>
      <c r="D75" s="41">
        <v>2021</v>
      </c>
      <c r="E75" s="31" t="s">
        <v>13</v>
      </c>
      <c r="F75" s="31" t="s">
        <v>7</v>
      </c>
      <c r="G75" s="31" t="s">
        <v>10</v>
      </c>
      <c r="H75" s="42"/>
    </row>
    <row r="76" spans="1:8" x14ac:dyDescent="0.25">
      <c r="A76" s="39" t="str">
        <f>VLOOKUP(Tabelle14[[#This Row],[Institution (RORid)]],Tabelle28[],3,FALSE)</f>
        <v>University of Geneva</v>
      </c>
      <c r="B76" s="40" t="s">
        <v>27</v>
      </c>
      <c r="C76" s="31" t="str">
        <f>VLOOKUP(Tabelle14[[#This Row],[Institution (RORid)]],Tabelle28[],4,FALSE)</f>
        <v>Universities (incl. university hospitals) / ETH / EPF</v>
      </c>
      <c r="D76" s="41">
        <v>2022</v>
      </c>
      <c r="E76" s="41" t="s">
        <v>13</v>
      </c>
      <c r="F76" s="41" t="s">
        <v>7</v>
      </c>
      <c r="G76" s="41" t="s">
        <v>7</v>
      </c>
      <c r="H76" s="36">
        <v>171</v>
      </c>
    </row>
    <row r="77" spans="1:8" x14ac:dyDescent="0.25">
      <c r="A77" s="39" t="str">
        <f>VLOOKUP(Tabelle14[[#This Row],[Institution (RORid)]],Tabelle28[],3,FALSE)</f>
        <v>University of Geneva</v>
      </c>
      <c r="B77" s="40" t="s">
        <v>27</v>
      </c>
      <c r="C77" s="31" t="str">
        <f>VLOOKUP(Tabelle14[[#This Row],[Institution (RORid)]],Tabelle28[],4,FALSE)</f>
        <v>Universities (incl. university hospitals) / ETH / EPF</v>
      </c>
      <c r="D77" s="41">
        <v>2022</v>
      </c>
      <c r="E77" s="41" t="s">
        <v>14</v>
      </c>
      <c r="F77" s="41" t="s">
        <v>11</v>
      </c>
      <c r="G77" s="41" t="s">
        <v>11</v>
      </c>
      <c r="H77" s="36">
        <v>24</v>
      </c>
    </row>
    <row r="78" spans="1:8" hidden="1" x14ac:dyDescent="0.25">
      <c r="A78" s="39" t="e">
        <f>VLOOKUP(Tabelle14[[#This Row],[Institution (RORid)]],Tabelle28[],3,FALSE)</f>
        <v>#N/A</v>
      </c>
      <c r="B78" s="30"/>
      <c r="C78" s="31" t="e">
        <f>VLOOKUP(Tabelle14[[#This Row],[Institution (RORid)]],Tabelle28[],4,FALSE)</f>
        <v>#N/A</v>
      </c>
      <c r="D78" s="41">
        <v>2021</v>
      </c>
      <c r="E78" s="41" t="s">
        <v>14</v>
      </c>
      <c r="F78" s="31"/>
      <c r="G78" s="31" t="s">
        <v>163</v>
      </c>
      <c r="H78" s="36"/>
    </row>
    <row r="79" spans="1:8" hidden="1" x14ac:dyDescent="0.25">
      <c r="A79" s="39" t="e">
        <f>VLOOKUP(Tabelle14[[#This Row],[Institution (RORid)]],Tabelle28[],3,FALSE)</f>
        <v>#N/A</v>
      </c>
      <c r="B79" s="30"/>
      <c r="C79" s="31" t="e">
        <f>VLOOKUP(Tabelle14[[#This Row],[Institution (RORid)]],Tabelle28[],4,FALSE)</f>
        <v>#N/A</v>
      </c>
      <c r="D79" s="41">
        <v>2021</v>
      </c>
      <c r="E79" s="31" t="s">
        <v>14</v>
      </c>
      <c r="F79" s="31" t="s">
        <v>7</v>
      </c>
      <c r="G79" s="31" t="s">
        <v>9</v>
      </c>
      <c r="H79" s="36"/>
    </row>
    <row r="80" spans="1:8" hidden="1" x14ac:dyDescent="0.25">
      <c r="A80" s="39" t="e">
        <f>VLOOKUP(Tabelle14[[#This Row],[Institution (RORid)]],Tabelle28[],3,FALSE)</f>
        <v>#N/A</v>
      </c>
      <c r="B80" s="40"/>
      <c r="C80" s="41" t="e">
        <f>VLOOKUP(Tabelle14[[#This Row],[Institution (RORid)]],Tabelle28[],4,FALSE)</f>
        <v>#N/A</v>
      </c>
      <c r="D80" s="41">
        <v>2021</v>
      </c>
      <c r="E80" s="31" t="s">
        <v>14</v>
      </c>
      <c r="F80" s="31" t="s">
        <v>7</v>
      </c>
      <c r="G80" s="31" t="s">
        <v>8</v>
      </c>
      <c r="H80" s="42"/>
    </row>
    <row r="81" spans="1:8" hidden="1" x14ac:dyDescent="0.25">
      <c r="A81" s="39" t="e">
        <f>VLOOKUP(Tabelle14[[#This Row],[Institution (RORid)]],Tabelle28[],3,FALSE)</f>
        <v>#N/A</v>
      </c>
      <c r="B81" s="40"/>
      <c r="C81" s="41" t="e">
        <f>VLOOKUP(Tabelle14[[#This Row],[Institution (RORid)]],Tabelle28[],4,FALSE)</f>
        <v>#N/A</v>
      </c>
      <c r="D81" s="41">
        <v>2021</v>
      </c>
      <c r="E81" s="31" t="s">
        <v>14</v>
      </c>
      <c r="F81" s="31" t="s">
        <v>7</v>
      </c>
      <c r="G81" s="31" t="s">
        <v>10</v>
      </c>
      <c r="H81" s="42"/>
    </row>
    <row r="82" spans="1:8" x14ac:dyDescent="0.25">
      <c r="A82" s="39" t="str">
        <f>VLOOKUP(Tabelle14[[#This Row],[Institution (RORid)]],Tabelle28[],3,FALSE)</f>
        <v>University of Geneva</v>
      </c>
      <c r="B82" s="40" t="s">
        <v>27</v>
      </c>
      <c r="C82" s="31" t="str">
        <f>VLOOKUP(Tabelle14[[#This Row],[Institution (RORid)]],Tabelle28[],4,FALSE)</f>
        <v>Universities (incl. university hospitals) / ETH / EPF</v>
      </c>
      <c r="D82" s="41">
        <v>2022</v>
      </c>
      <c r="E82" s="41" t="s">
        <v>14</v>
      </c>
      <c r="F82" s="41" t="s">
        <v>7</v>
      </c>
      <c r="G82" s="41" t="s">
        <v>7</v>
      </c>
      <c r="H82" s="36">
        <v>64</v>
      </c>
    </row>
    <row r="83" spans="1:8" x14ac:dyDescent="0.25">
      <c r="A83" s="39" t="str">
        <f>VLOOKUP(Tabelle14[[#This Row],[Institution (RORid)]],Tabelle28[],3,FALSE)</f>
        <v>University of Geneva</v>
      </c>
      <c r="B83" s="40" t="s">
        <v>27</v>
      </c>
      <c r="C83" s="31" t="str">
        <f>VLOOKUP(Tabelle14[[#This Row],[Institution (RORid)]],Tabelle28[],4,FALSE)</f>
        <v>Universities (incl. university hospitals) / ETH / EPF</v>
      </c>
      <c r="D83" s="41">
        <v>2022</v>
      </c>
      <c r="E83" s="41" t="s">
        <v>6</v>
      </c>
      <c r="F83" s="41" t="s">
        <v>11</v>
      </c>
      <c r="G83" s="41" t="s">
        <v>11</v>
      </c>
      <c r="H83" s="36">
        <v>513</v>
      </c>
    </row>
    <row r="84" spans="1:8" hidden="1" x14ac:dyDescent="0.25">
      <c r="A84" s="39" t="e">
        <f>VLOOKUP(Tabelle14[[#This Row],[Institution (RORid)]],Tabelle28[],3,FALSE)</f>
        <v>#N/A</v>
      </c>
      <c r="B84" s="30"/>
      <c r="C84" s="31" t="e">
        <f>VLOOKUP(Tabelle14[[#This Row],[Institution (RORid)]],Tabelle28[],4,FALSE)</f>
        <v>#N/A</v>
      </c>
      <c r="D84" s="41">
        <v>2021</v>
      </c>
      <c r="E84" s="41" t="s">
        <v>6</v>
      </c>
      <c r="F84" s="31"/>
      <c r="G84" s="31" t="s">
        <v>163</v>
      </c>
      <c r="H84" s="36"/>
    </row>
    <row r="85" spans="1:8" hidden="1" x14ac:dyDescent="0.25">
      <c r="A85" s="39" t="e">
        <f>VLOOKUP(Tabelle14[[#This Row],[Institution (RORid)]],Tabelle28[],3,FALSE)</f>
        <v>#N/A</v>
      </c>
      <c r="B85" s="40"/>
      <c r="C85" s="41" t="e">
        <f>VLOOKUP(Tabelle14[[#This Row],[Institution (RORid)]],Tabelle28[],4,FALSE)</f>
        <v>#N/A</v>
      </c>
      <c r="D85" s="41">
        <v>2021</v>
      </c>
      <c r="E85" s="31" t="s">
        <v>6</v>
      </c>
      <c r="F85" s="31" t="s">
        <v>7</v>
      </c>
      <c r="G85" s="31" t="s">
        <v>9</v>
      </c>
      <c r="H85" s="42"/>
    </row>
    <row r="86" spans="1:8" hidden="1" x14ac:dyDescent="0.25">
      <c r="A86" s="39" t="e">
        <f>VLOOKUP(Tabelle14[[#This Row],[Institution (RORid)]],Tabelle28[],3,FALSE)</f>
        <v>#N/A</v>
      </c>
      <c r="B86" s="40"/>
      <c r="C86" s="41" t="e">
        <f>VLOOKUP(Tabelle14[[#This Row],[Institution (RORid)]],Tabelle28[],4,FALSE)</f>
        <v>#N/A</v>
      </c>
      <c r="D86" s="41">
        <v>2021</v>
      </c>
      <c r="E86" s="31" t="s">
        <v>6</v>
      </c>
      <c r="F86" s="31" t="s">
        <v>7</v>
      </c>
      <c r="G86" s="31" t="s">
        <v>8</v>
      </c>
      <c r="H86" s="42"/>
    </row>
    <row r="87" spans="1:8" hidden="1" x14ac:dyDescent="0.25">
      <c r="A87" s="39" t="e">
        <f>VLOOKUP(Tabelle14[[#This Row],[Institution (RORid)]],Tabelle28[],3,FALSE)</f>
        <v>#N/A</v>
      </c>
      <c r="B87" s="30"/>
      <c r="C87" s="31" t="e">
        <f>VLOOKUP(Tabelle14[[#This Row],[Institution (RORid)]],Tabelle28[],4,FALSE)</f>
        <v>#N/A</v>
      </c>
      <c r="D87" s="41">
        <v>2021</v>
      </c>
      <c r="E87" s="31" t="s">
        <v>6</v>
      </c>
      <c r="F87" s="31" t="s">
        <v>7</v>
      </c>
      <c r="G87" s="31" t="s">
        <v>10</v>
      </c>
      <c r="H87" s="36"/>
    </row>
    <row r="88" spans="1:8" x14ac:dyDescent="0.25">
      <c r="A88" s="39" t="str">
        <f>VLOOKUP(Tabelle14[[#This Row],[Institution (RORid)]],Tabelle28[],3,FALSE)</f>
        <v>University of Geneva</v>
      </c>
      <c r="B88" s="40" t="s">
        <v>27</v>
      </c>
      <c r="C88" s="31" t="str">
        <f>VLOOKUP(Tabelle14[[#This Row],[Institution (RORid)]],Tabelle28[],4,FALSE)</f>
        <v>Universities (incl. university hospitals) / ETH / EPF</v>
      </c>
      <c r="D88" s="41">
        <v>2022</v>
      </c>
      <c r="E88" s="41" t="s">
        <v>6</v>
      </c>
      <c r="F88" s="41" t="s">
        <v>7</v>
      </c>
      <c r="G88" s="41" t="s">
        <v>7</v>
      </c>
      <c r="H88" s="36">
        <v>2022</v>
      </c>
    </row>
    <row r="89" spans="1:8" x14ac:dyDescent="0.25">
      <c r="A89" s="39" t="str">
        <f>VLOOKUP(Tabelle14[[#This Row],[Institution (RORid)]],Tabelle28[],3,FALSE)</f>
        <v>University of Geneva</v>
      </c>
      <c r="B89" s="40" t="s">
        <v>27</v>
      </c>
      <c r="C89" s="41" t="str">
        <f>VLOOKUP(Tabelle14[[#This Row],[Institution (RORid)]],Tabelle28[],4,FALSE)</f>
        <v>Universities (incl. university hospitals) / ETH / EPF</v>
      </c>
      <c r="D89" s="41">
        <v>2023</v>
      </c>
      <c r="E89" s="41" t="s">
        <v>12</v>
      </c>
      <c r="F89" s="41" t="s">
        <v>11</v>
      </c>
      <c r="G89" s="41" t="s">
        <v>11</v>
      </c>
      <c r="H89" s="48">
        <v>22</v>
      </c>
    </row>
    <row r="90" spans="1:8" hidden="1" x14ac:dyDescent="0.25">
      <c r="A90" s="39" t="e">
        <f>VLOOKUP(Tabelle14[[#This Row],[Institution (RORid)]],Tabelle28[],3,FALSE)</f>
        <v>#N/A</v>
      </c>
      <c r="B90" s="40"/>
      <c r="C90" s="41" t="e">
        <f>VLOOKUP(Tabelle14[[#This Row],[Institution (RORid)]],Tabelle28[],4,FALSE)</f>
        <v>#N/A</v>
      </c>
      <c r="D90" s="41">
        <v>2020</v>
      </c>
      <c r="E90" s="41" t="s">
        <v>12</v>
      </c>
      <c r="F90" s="41" t="s">
        <v>11</v>
      </c>
      <c r="G90" s="41" t="s">
        <v>163</v>
      </c>
      <c r="H90" s="42"/>
    </row>
    <row r="91" spans="1:8" hidden="1" x14ac:dyDescent="0.25">
      <c r="A91" s="39" t="e">
        <f>VLOOKUP(Tabelle14[[#This Row],[Institution (RORid)]],Tabelle28[],3,FALSE)</f>
        <v>#N/A</v>
      </c>
      <c r="B91" s="40"/>
      <c r="C91" s="41" t="e">
        <f>VLOOKUP(Tabelle14[[#This Row],[Institution (RORid)]],Tabelle28[],4,FALSE)</f>
        <v>#N/A</v>
      </c>
      <c r="D91" s="41">
        <v>2020</v>
      </c>
      <c r="E91" s="31" t="s">
        <v>12</v>
      </c>
      <c r="F91" s="31" t="s">
        <v>7</v>
      </c>
      <c r="G91" s="31" t="s">
        <v>9</v>
      </c>
      <c r="H91" s="42"/>
    </row>
    <row r="92" spans="1:8" hidden="1" x14ac:dyDescent="0.25">
      <c r="A92" s="39" t="e">
        <f>VLOOKUP(Tabelle14[[#This Row],[Institution (RORid)]],Tabelle28[],3,FALSE)</f>
        <v>#N/A</v>
      </c>
      <c r="B92" s="30"/>
      <c r="C92" s="31" t="e">
        <f>VLOOKUP(Tabelle14[[#This Row],[Institution (RORid)]],Tabelle28[],4,FALSE)</f>
        <v>#N/A</v>
      </c>
      <c r="D92" s="41">
        <v>2020</v>
      </c>
      <c r="E92" s="31" t="s">
        <v>12</v>
      </c>
      <c r="F92" s="31" t="s">
        <v>7</v>
      </c>
      <c r="G92" s="31" t="s">
        <v>8</v>
      </c>
      <c r="H92" s="36"/>
    </row>
    <row r="93" spans="1:8" hidden="1" x14ac:dyDescent="0.25">
      <c r="A93" s="39" t="e">
        <f>VLOOKUP(Tabelle14[[#This Row],[Institution (RORid)]],Tabelle28[],3,FALSE)</f>
        <v>#N/A</v>
      </c>
      <c r="B93" s="30"/>
      <c r="C93" s="31" t="e">
        <f>VLOOKUP(Tabelle14[[#This Row],[Institution (RORid)]],Tabelle28[],4,FALSE)</f>
        <v>#N/A</v>
      </c>
      <c r="D93" s="41">
        <v>2020</v>
      </c>
      <c r="E93" s="31" t="s">
        <v>12</v>
      </c>
      <c r="F93" s="31" t="s">
        <v>7</v>
      </c>
      <c r="G93" s="31" t="s">
        <v>10</v>
      </c>
      <c r="H93" s="36"/>
    </row>
    <row r="94" spans="1:8" x14ac:dyDescent="0.25">
      <c r="A94" s="39" t="str">
        <f>VLOOKUP(Tabelle14[[#This Row],[Institution (RORid)]],Tabelle28[],3,FALSE)</f>
        <v>University of Geneva</v>
      </c>
      <c r="B94" s="40" t="s">
        <v>27</v>
      </c>
      <c r="C94" s="41" t="str">
        <f>VLOOKUP(Tabelle14[[#This Row],[Institution (RORid)]],Tabelle28[],4,FALSE)</f>
        <v>Universities (incl. university hospitals) / ETH / EPF</v>
      </c>
      <c r="D94" s="41">
        <v>2023</v>
      </c>
      <c r="E94" s="41" t="s">
        <v>12</v>
      </c>
      <c r="F94" s="41" t="s">
        <v>7</v>
      </c>
      <c r="G94" s="41" t="s">
        <v>7</v>
      </c>
      <c r="H94" s="42">
        <v>56</v>
      </c>
    </row>
    <row r="95" spans="1:8" x14ac:dyDescent="0.25">
      <c r="A95" s="39" t="str">
        <f>VLOOKUP(Tabelle14[[#This Row],[Institution (RORid)]],Tabelle28[],3,FALSE)</f>
        <v>University of Geneva</v>
      </c>
      <c r="B95" s="40" t="s">
        <v>27</v>
      </c>
      <c r="C95" s="41" t="str">
        <f>VLOOKUP(Tabelle14[[#This Row],[Institution (RORid)]],Tabelle28[],4,FALSE)</f>
        <v>Universities (incl. university hospitals) / ETH / EPF</v>
      </c>
      <c r="D95" s="41">
        <v>2023</v>
      </c>
      <c r="E95" s="41" t="s">
        <v>13</v>
      </c>
      <c r="F95" s="41" t="s">
        <v>11</v>
      </c>
      <c r="G95" s="41" t="s">
        <v>11</v>
      </c>
      <c r="H95" s="42">
        <v>128</v>
      </c>
    </row>
    <row r="96" spans="1:8" hidden="1" x14ac:dyDescent="0.25">
      <c r="A96" s="39" t="e">
        <f>VLOOKUP(Tabelle14[[#This Row],[Institution (RORid)]],Tabelle28[],3,FALSE)</f>
        <v>#N/A</v>
      </c>
      <c r="B96" s="40"/>
      <c r="C96" s="41" t="e">
        <f>VLOOKUP(Tabelle14[[#This Row],[Institution (RORid)]],Tabelle28[],4,FALSE)</f>
        <v>#N/A</v>
      </c>
      <c r="D96" s="41">
        <v>2020</v>
      </c>
      <c r="E96" s="41" t="s">
        <v>13</v>
      </c>
      <c r="F96" s="31"/>
      <c r="G96" s="31" t="s">
        <v>163</v>
      </c>
      <c r="H96" s="42"/>
    </row>
    <row r="97" spans="1:8" hidden="1" x14ac:dyDescent="0.25">
      <c r="A97" s="39" t="e">
        <f>VLOOKUP(Tabelle14[[#This Row],[Institution (RORid)]],Tabelle28[],3,FALSE)</f>
        <v>#N/A</v>
      </c>
      <c r="B97" s="30"/>
      <c r="C97" s="31" t="e">
        <f>VLOOKUP(Tabelle14[[#This Row],[Institution (RORid)]],Tabelle28[],4,FALSE)</f>
        <v>#N/A</v>
      </c>
      <c r="D97" s="41">
        <v>2020</v>
      </c>
      <c r="E97" s="31" t="s">
        <v>13</v>
      </c>
      <c r="F97" s="31" t="s">
        <v>7</v>
      </c>
      <c r="G97" s="31" t="s">
        <v>9</v>
      </c>
      <c r="H97" s="36"/>
    </row>
    <row r="98" spans="1:8" hidden="1" x14ac:dyDescent="0.25">
      <c r="A98" s="39" t="e">
        <f>VLOOKUP(Tabelle14[[#This Row],[Institution (RORid)]],Tabelle28[],3,FALSE)</f>
        <v>#N/A</v>
      </c>
      <c r="B98" s="30"/>
      <c r="C98" s="31" t="e">
        <f>VLOOKUP(Tabelle14[[#This Row],[Institution (RORid)]],Tabelle28[],4,FALSE)</f>
        <v>#N/A</v>
      </c>
      <c r="D98" s="41">
        <v>2020</v>
      </c>
      <c r="E98" s="31" t="s">
        <v>13</v>
      </c>
      <c r="F98" s="31" t="s">
        <v>7</v>
      </c>
      <c r="G98" s="31" t="s">
        <v>8</v>
      </c>
      <c r="H98" s="36"/>
    </row>
    <row r="99" spans="1:8" hidden="1" x14ac:dyDescent="0.25">
      <c r="A99" s="39" t="e">
        <f>VLOOKUP(Tabelle14[[#This Row],[Institution (RORid)]],Tabelle28[],3,FALSE)</f>
        <v>#N/A</v>
      </c>
      <c r="B99" s="30"/>
      <c r="C99" s="31" t="e">
        <f>VLOOKUP(Tabelle14[[#This Row],[Institution (RORid)]],Tabelle28[],4,FALSE)</f>
        <v>#N/A</v>
      </c>
      <c r="D99" s="41">
        <v>2020</v>
      </c>
      <c r="E99" s="31" t="s">
        <v>13</v>
      </c>
      <c r="F99" s="31" t="s">
        <v>7</v>
      </c>
      <c r="G99" s="31" t="s">
        <v>10</v>
      </c>
      <c r="H99" s="36"/>
    </row>
    <row r="100" spans="1:8" x14ac:dyDescent="0.25">
      <c r="A100" s="39" t="str">
        <f>VLOOKUP(Tabelle14[[#This Row],[Institution (RORid)]],Tabelle28[],3,FALSE)</f>
        <v>University of Geneva</v>
      </c>
      <c r="B100" s="40" t="s">
        <v>27</v>
      </c>
      <c r="C100" s="41" t="str">
        <f>VLOOKUP(Tabelle14[[#This Row],[Institution (RORid)]],Tabelle28[],4,FALSE)</f>
        <v>Universities (incl. university hospitals) / ETH / EPF</v>
      </c>
      <c r="D100" s="41">
        <v>2023</v>
      </c>
      <c r="E100" s="41" t="s">
        <v>13</v>
      </c>
      <c r="F100" s="41" t="s">
        <v>7</v>
      </c>
      <c r="G100" s="41" t="s">
        <v>7</v>
      </c>
      <c r="H100" s="42">
        <v>116</v>
      </c>
    </row>
    <row r="101" spans="1:8" x14ac:dyDescent="0.25">
      <c r="A101" s="39" t="str">
        <f>VLOOKUP(Tabelle14[[#This Row],[Institution (RORid)]],Tabelle28[],3,FALSE)</f>
        <v>University of Geneva</v>
      </c>
      <c r="B101" s="40" t="s">
        <v>27</v>
      </c>
      <c r="C101" s="41" t="str">
        <f>VLOOKUP(Tabelle14[[#This Row],[Institution (RORid)]],Tabelle28[],4,FALSE)</f>
        <v>Universities (incl. university hospitals) / ETH / EPF</v>
      </c>
      <c r="D101" s="41">
        <v>2023</v>
      </c>
      <c r="E101" s="41" t="s">
        <v>14</v>
      </c>
      <c r="F101" s="41" t="s">
        <v>11</v>
      </c>
      <c r="G101" s="41" t="s">
        <v>11</v>
      </c>
      <c r="H101" s="42">
        <v>36</v>
      </c>
    </row>
    <row r="102" spans="1:8" hidden="1" x14ac:dyDescent="0.25">
      <c r="A102" s="29" t="e">
        <f>VLOOKUP(Tabelle14[[#This Row],[Institution (RORid)]],Tabelle28[],3,FALSE)</f>
        <v>#N/A</v>
      </c>
      <c r="B102" s="30"/>
      <c r="C102" s="31" t="e">
        <f>VLOOKUP(Tabelle14[[#This Row],[Institution (RORid)]],Tabelle28[],4,FALSE)</f>
        <v>#N/A</v>
      </c>
      <c r="D102" s="41">
        <v>2020</v>
      </c>
      <c r="E102" s="41" t="s">
        <v>14</v>
      </c>
      <c r="F102" s="31"/>
      <c r="G102" s="31" t="s">
        <v>163</v>
      </c>
      <c r="H102" s="36"/>
    </row>
    <row r="103" spans="1:8" hidden="1" x14ac:dyDescent="0.25">
      <c r="A103" s="29" t="e">
        <f>VLOOKUP(Tabelle14[[#This Row],[Institution (RORid)]],Tabelle28[],3,FALSE)</f>
        <v>#N/A</v>
      </c>
      <c r="B103" s="30"/>
      <c r="C103" s="31" t="e">
        <f>VLOOKUP(Tabelle14[[#This Row],[Institution (RORid)]],Tabelle28[],4,FALSE)</f>
        <v>#N/A</v>
      </c>
      <c r="D103" s="41">
        <v>2020</v>
      </c>
      <c r="E103" s="31" t="s">
        <v>14</v>
      </c>
      <c r="F103" s="31" t="s">
        <v>7</v>
      </c>
      <c r="G103" s="31" t="s">
        <v>9</v>
      </c>
      <c r="H103" s="36"/>
    </row>
    <row r="104" spans="1:8" hidden="1" x14ac:dyDescent="0.25">
      <c r="A104" s="29" t="e">
        <f>VLOOKUP(Tabelle14[[#This Row],[Institution (RORid)]],Tabelle28[],3,FALSE)</f>
        <v>#N/A</v>
      </c>
      <c r="B104" s="30"/>
      <c r="C104" s="31" t="e">
        <f>VLOOKUP(Tabelle14[[#This Row],[Institution (RORid)]],Tabelle28[],4,FALSE)</f>
        <v>#N/A</v>
      </c>
      <c r="D104" s="41">
        <v>2020</v>
      </c>
      <c r="E104" s="31" t="s">
        <v>14</v>
      </c>
      <c r="F104" s="31" t="s">
        <v>7</v>
      </c>
      <c r="G104" s="31" t="s">
        <v>8</v>
      </c>
      <c r="H104" s="36"/>
    </row>
    <row r="105" spans="1:8" hidden="1" x14ac:dyDescent="0.25">
      <c r="A105" s="29" t="e">
        <f>VLOOKUP(Tabelle14[[#This Row],[Institution (RORid)]],Tabelle28[],3,FALSE)</f>
        <v>#N/A</v>
      </c>
      <c r="B105" s="30"/>
      <c r="C105" s="31" t="e">
        <f>VLOOKUP(Tabelle14[[#This Row],[Institution (RORid)]],Tabelle28[],4,FALSE)</f>
        <v>#N/A</v>
      </c>
      <c r="D105" s="41">
        <v>2020</v>
      </c>
      <c r="E105" s="31" t="s">
        <v>14</v>
      </c>
      <c r="F105" s="31" t="s">
        <v>7</v>
      </c>
      <c r="G105" s="31" t="s">
        <v>10</v>
      </c>
      <c r="H105" s="36"/>
    </row>
    <row r="106" spans="1:8" x14ac:dyDescent="0.25">
      <c r="A106" s="39" t="str">
        <f>VLOOKUP(Tabelle14[[#This Row],[Institution (RORid)]],Tabelle28[],3,FALSE)</f>
        <v>University of Geneva</v>
      </c>
      <c r="B106" s="40" t="s">
        <v>27</v>
      </c>
      <c r="C106" s="41" t="str">
        <f>VLOOKUP(Tabelle14[[#This Row],[Institution (RORid)]],Tabelle28[],4,FALSE)</f>
        <v>Universities (incl. university hospitals) / ETH / EPF</v>
      </c>
      <c r="D106" s="41">
        <v>2023</v>
      </c>
      <c r="E106" s="41" t="s">
        <v>14</v>
      </c>
      <c r="F106" s="41" t="s">
        <v>7</v>
      </c>
      <c r="G106" s="41" t="s">
        <v>7</v>
      </c>
      <c r="H106" s="42">
        <v>45</v>
      </c>
    </row>
    <row r="107" spans="1:8" x14ac:dyDescent="0.25">
      <c r="A107" s="39" t="str">
        <f>VLOOKUP(Tabelle14[[#This Row],[Institution (RORid)]],Tabelle28[],3,FALSE)</f>
        <v>University of Geneva</v>
      </c>
      <c r="B107" s="40" t="s">
        <v>27</v>
      </c>
      <c r="C107" s="41" t="str">
        <f>VLOOKUP(Tabelle14[[#This Row],[Institution (RORid)]],Tabelle28[],4,FALSE)</f>
        <v>Universities (incl. university hospitals) / ETH / EPF</v>
      </c>
      <c r="D107" s="41">
        <v>2023</v>
      </c>
      <c r="E107" s="41" t="s">
        <v>6</v>
      </c>
      <c r="F107" s="41" t="s">
        <v>11</v>
      </c>
      <c r="G107" s="41" t="s">
        <v>11</v>
      </c>
      <c r="H107" s="42">
        <v>422</v>
      </c>
    </row>
    <row r="108" spans="1:8" hidden="1" x14ac:dyDescent="0.25">
      <c r="A108" s="29" t="e">
        <f>VLOOKUP(Tabelle14[[#This Row],[Institution (RORid)]],Tabelle28[],3,FALSE)</f>
        <v>#N/A</v>
      </c>
      <c r="B108" s="30"/>
      <c r="C108" s="31" t="e">
        <f>VLOOKUP(Tabelle14[[#This Row],[Institution (RORid)]],Tabelle28[],4,FALSE)</f>
        <v>#N/A</v>
      </c>
      <c r="D108" s="41">
        <v>2020</v>
      </c>
      <c r="E108" s="41" t="s">
        <v>6</v>
      </c>
      <c r="F108" s="31"/>
      <c r="G108" s="31" t="s">
        <v>163</v>
      </c>
      <c r="H108" s="36"/>
    </row>
    <row r="109" spans="1:8" hidden="1" x14ac:dyDescent="0.25">
      <c r="A109" s="29" t="e">
        <f>VLOOKUP(Tabelle14[[#This Row],[Institution (RORid)]],Tabelle28[],3,FALSE)</f>
        <v>#N/A</v>
      </c>
      <c r="B109" s="30"/>
      <c r="C109" s="31" t="e">
        <f>VLOOKUP(Tabelle14[[#This Row],[Institution (RORid)]],Tabelle28[],4,FALSE)</f>
        <v>#N/A</v>
      </c>
      <c r="D109" s="41">
        <v>2020</v>
      </c>
      <c r="E109" s="31" t="s">
        <v>6</v>
      </c>
      <c r="F109" s="31" t="s">
        <v>7</v>
      </c>
      <c r="G109" s="31" t="s">
        <v>9</v>
      </c>
      <c r="H109" s="36"/>
    </row>
    <row r="110" spans="1:8" hidden="1" x14ac:dyDescent="0.25">
      <c r="A110" s="29" t="e">
        <f>VLOOKUP(Tabelle14[[#This Row],[Institution (RORid)]],Tabelle28[],3,FALSE)</f>
        <v>#N/A</v>
      </c>
      <c r="B110" s="30"/>
      <c r="C110" s="31" t="e">
        <f>VLOOKUP(Tabelle14[[#This Row],[Institution (RORid)]],Tabelle28[],4,FALSE)</f>
        <v>#N/A</v>
      </c>
      <c r="D110" s="41">
        <v>2020</v>
      </c>
      <c r="E110" s="31" t="s">
        <v>6</v>
      </c>
      <c r="F110" s="31" t="s">
        <v>7</v>
      </c>
      <c r="G110" s="31" t="s">
        <v>8</v>
      </c>
      <c r="H110" s="36"/>
    </row>
    <row r="111" spans="1:8" hidden="1" x14ac:dyDescent="0.25">
      <c r="A111" s="29" t="e">
        <f>VLOOKUP(Tabelle14[[#This Row],[Institution (RORid)]],Tabelle28[],3,FALSE)</f>
        <v>#N/A</v>
      </c>
      <c r="B111" s="30"/>
      <c r="C111" s="31" t="e">
        <f>VLOOKUP(Tabelle14[[#This Row],[Institution (RORid)]],Tabelle28[],4,FALSE)</f>
        <v>#N/A</v>
      </c>
      <c r="D111" s="41">
        <v>2020</v>
      </c>
      <c r="E111" s="31" t="s">
        <v>6</v>
      </c>
      <c r="F111" s="31" t="s">
        <v>7</v>
      </c>
      <c r="G111" s="31" t="s">
        <v>10</v>
      </c>
      <c r="H111" s="36"/>
    </row>
    <row r="112" spans="1:8" x14ac:dyDescent="0.25">
      <c r="A112" s="39" t="str">
        <f>VLOOKUP(Tabelle14[[#This Row],[Institution (RORid)]],Tabelle28[],3,FALSE)</f>
        <v>University of Geneva</v>
      </c>
      <c r="B112" s="40" t="s">
        <v>27</v>
      </c>
      <c r="C112" s="41" t="str">
        <f>VLOOKUP(Tabelle14[[#This Row],[Institution (RORid)]],Tabelle28[],4,FALSE)</f>
        <v>Universities (incl. university hospitals) / ETH / EPF</v>
      </c>
      <c r="D112" s="41">
        <v>2023</v>
      </c>
      <c r="E112" s="41" t="s">
        <v>6</v>
      </c>
      <c r="F112" s="41" t="s">
        <v>7</v>
      </c>
      <c r="G112" s="41" t="s">
        <v>7</v>
      </c>
      <c r="H112" s="42">
        <v>1671</v>
      </c>
    </row>
  </sheetData>
  <mergeCells count="6">
    <mergeCell ref="E13:F13"/>
    <mergeCell ref="B8:D8"/>
    <mergeCell ref="E8:H8"/>
    <mergeCell ref="E10:F10"/>
    <mergeCell ref="E11:F11"/>
    <mergeCell ref="E12:F12"/>
  </mergeCells>
  <dataValidations count="2">
    <dataValidation type="whole" allowBlank="1" showInputMessage="1" showErrorMessage="1" sqref="H17:H112" xr:uid="{20585DB9-DFDD-49F1-8F3D-7699B35020F1}">
      <formula1>0</formula1>
      <formula2>100000</formula2>
    </dataValidation>
    <dataValidation type="date" allowBlank="1" showInputMessage="1" showErrorMessage="1" sqref="B7" xr:uid="{E660A6D0-5FF1-45C5-92EF-FF916E159684}">
      <formula1>44621</formula1>
      <formula2>44926</formula2>
    </dataValidation>
  </dataValidations>
  <hyperlinks>
    <hyperlink ref="C11" r:id="rId1" xr:uid="{BDFEF4D9-7DBC-469A-A7F8-27D70BB53D59}"/>
  </hyperlinks>
  <pageMargins left="0.70866141732283472" right="0.70866141732283472" top="0.78740157480314965" bottom="0.78740157480314965" header="0.31496062992125984" footer="0.31496062992125984"/>
  <pageSetup paperSize="9" scale="79" fitToHeight="0" orientation="landscape" blackAndWhite="1" r:id="rId2"/>
  <headerFooter differentFirst="1">
    <oddFooter>&amp;L&amp;"Source Sans Pro,Standard"&amp;10last update: 6 April 2023&amp;C&amp;"Source Sans Pro,Standard"&amp;10Consortium of Swiss Academic Libraries (CSAL)
oamonitor@consortium.ch&amp;R&amp;"Source Sans Pro,Standard"&amp;10&amp;P/&amp;N</oddFooter>
    <firstHeader>&amp;R&amp;G</firstHeader>
  </headerFooter>
  <legacyDrawing r:id="rId3"/>
  <legacyDrawingHF r:id="rId4"/>
  <tableParts count="1">
    <tablePart r:id="rId5"/>
  </tableParts>
  <extLst>
    <ext xmlns:x14="http://schemas.microsoft.com/office/spreadsheetml/2009/9/main" uri="{CCE6A557-97BC-4b89-ADB6-D9C93CAAB3DF}">
      <x14:dataValidations xmlns:xm="http://schemas.microsoft.com/office/excel/2006/main" count="3">
        <x14:dataValidation type="list" allowBlank="1" showInputMessage="1" showErrorMessage="1" xr:uid="{3054FC67-A039-4B0F-B431-0A3074207DA9}">
          <x14:formula1>
            <xm:f>'drop down'!$A$10:$A$11</xm:f>
          </x14:formula1>
          <xm:sqref>G12:G13</xm:sqref>
        </x14:dataValidation>
        <x14:dataValidation type="list" allowBlank="1" showInputMessage="1" showErrorMessage="1" xr:uid="{5DED4F21-5A20-4EC8-B245-A14D9B5F68B2}">
          <x14:formula1>
            <xm:f>'drop down'!$A$1:$A$3</xm:f>
          </x14:formula1>
          <xm:sqref>B8:D8</xm:sqref>
        </x14:dataValidation>
        <x14:dataValidation type="list" allowBlank="1" showInputMessage="1" showErrorMessage="1" xr:uid="{602464E6-5BB3-4E4D-9CEA-576EB2C900AA}">
          <x14:formula1>
            <xm:f>'drop down'!$A$5:$A$8</xm:f>
          </x14:formula1>
          <xm:sqref>E12:E13</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515436-39DA-4D68-9BD2-B5076ADD2304}">
  <sheetPr>
    <tabColor theme="7" tint="0.59999389629810485"/>
    <pageSetUpPr fitToPage="1"/>
  </sheetPr>
  <dimension ref="A1:J112"/>
  <sheetViews>
    <sheetView showGridLines="0" zoomScaleNormal="100" workbookViewId="0">
      <selection activeCell="A4" sqref="A4"/>
    </sheetView>
  </sheetViews>
  <sheetFormatPr baseColWidth="10" defaultColWidth="20.7109375" defaultRowHeight="15" x14ac:dyDescent="0.25"/>
  <cols>
    <col min="1" max="1" width="40.7109375" style="22" customWidth="1"/>
    <col min="2" max="4" width="20.7109375" style="22"/>
    <col min="5" max="5" width="35.7109375" style="22" customWidth="1"/>
    <col min="6" max="6" width="0" style="22" hidden="1" customWidth="1"/>
    <col min="7" max="7" width="35.7109375" style="22" customWidth="1"/>
    <col min="8" max="8" width="20.7109375" style="35"/>
    <col min="9" max="10" width="20.7109375" style="28"/>
    <col min="11" max="16384" width="20.7109375" style="22"/>
  </cols>
  <sheetData>
    <row r="1" spans="1:10" s="16" customFormat="1" ht="18.75" x14ac:dyDescent="0.25">
      <c r="A1" s="15" t="s">
        <v>132</v>
      </c>
      <c r="H1" s="33"/>
      <c r="I1" s="17"/>
      <c r="J1" s="17"/>
    </row>
    <row r="2" spans="1:10" s="16" customFormat="1" ht="18.75" x14ac:dyDescent="0.25">
      <c r="A2" s="18" t="s">
        <v>162</v>
      </c>
      <c r="H2" s="33"/>
      <c r="I2" s="17"/>
      <c r="J2" s="17"/>
    </row>
    <row r="3" spans="1:10" s="16" customFormat="1" x14ac:dyDescent="0.25">
      <c r="A3" s="49"/>
      <c r="H3" s="33"/>
      <c r="I3" s="17"/>
      <c r="J3" s="17"/>
    </row>
    <row r="4" spans="1:10" s="16" customFormat="1" ht="15.75" x14ac:dyDescent="0.25">
      <c r="A4" s="55" t="s">
        <v>164</v>
      </c>
      <c r="H4" s="33"/>
      <c r="I4" s="17"/>
      <c r="J4" s="17"/>
    </row>
    <row r="5" spans="1:10" s="16" customFormat="1" x14ac:dyDescent="0.25">
      <c r="H5" s="33"/>
      <c r="I5" s="17"/>
      <c r="J5" s="17"/>
    </row>
    <row r="6" spans="1:10" s="20" customFormat="1" x14ac:dyDescent="0.25">
      <c r="A6" s="19" t="s">
        <v>145</v>
      </c>
      <c r="B6" s="38"/>
      <c r="C6" s="16"/>
      <c r="H6" s="34"/>
      <c r="I6" s="21"/>
      <c r="J6" s="21"/>
    </row>
    <row r="7" spans="1:10" x14ac:dyDescent="0.25">
      <c r="I7" s="22"/>
      <c r="J7" s="22"/>
    </row>
    <row r="8" spans="1:10" s="20" customFormat="1" ht="30" customHeight="1" x14ac:dyDescent="0.25">
      <c r="A8" s="19" t="s">
        <v>144</v>
      </c>
      <c r="B8" s="57"/>
      <c r="C8" s="57"/>
      <c r="D8" s="57"/>
      <c r="E8" s="58"/>
      <c r="F8" s="58"/>
      <c r="G8" s="58"/>
      <c r="H8" s="58"/>
      <c r="I8" s="21"/>
      <c r="J8" s="21"/>
    </row>
    <row r="9" spans="1:10" s="20" customFormat="1" ht="13.5" x14ac:dyDescent="0.25">
      <c r="A9" s="23"/>
      <c r="B9" s="24"/>
      <c r="H9" s="34"/>
      <c r="I9" s="21"/>
      <c r="J9" s="21"/>
    </row>
    <row r="10" spans="1:10" s="20" customFormat="1" ht="13.5" x14ac:dyDescent="0.25">
      <c r="A10" s="25" t="s">
        <v>140</v>
      </c>
      <c r="B10" s="25" t="s">
        <v>143</v>
      </c>
      <c r="C10" s="26" t="s">
        <v>142</v>
      </c>
      <c r="D10" s="26" t="s">
        <v>138</v>
      </c>
      <c r="E10" s="59" t="s">
        <v>139</v>
      </c>
      <c r="F10" s="59"/>
      <c r="G10" s="26" t="s">
        <v>148</v>
      </c>
      <c r="H10" s="34"/>
      <c r="I10" s="21"/>
      <c r="J10" s="21"/>
    </row>
    <row r="11" spans="1:10" x14ac:dyDescent="0.25">
      <c r="A11" s="19" t="s">
        <v>141</v>
      </c>
      <c r="B11" s="27"/>
      <c r="C11" s="27"/>
      <c r="D11" s="27"/>
      <c r="E11" s="56"/>
      <c r="F11" s="56"/>
      <c r="G11" s="27"/>
      <c r="H11" s="34"/>
      <c r="I11" s="22"/>
      <c r="J11" s="22"/>
    </row>
    <row r="12" spans="1:10" x14ac:dyDescent="0.25">
      <c r="A12" s="19" t="s">
        <v>146</v>
      </c>
      <c r="B12" s="27"/>
      <c r="C12" s="27"/>
      <c r="D12" s="27"/>
      <c r="E12" s="56"/>
      <c r="F12" s="56"/>
      <c r="G12" s="27"/>
      <c r="H12" s="34"/>
      <c r="I12" s="22"/>
      <c r="J12" s="22"/>
    </row>
    <row r="13" spans="1:10" x14ac:dyDescent="0.25">
      <c r="A13" s="19" t="s">
        <v>147</v>
      </c>
      <c r="B13" s="27"/>
      <c r="C13" s="27"/>
      <c r="D13" s="27"/>
      <c r="E13" s="56"/>
      <c r="F13" s="56"/>
      <c r="G13" s="27"/>
      <c r="H13" s="34"/>
      <c r="I13" s="22"/>
      <c r="J13" s="22"/>
    </row>
    <row r="14" spans="1:10" s="20" customFormat="1" ht="13.5" x14ac:dyDescent="0.25">
      <c r="H14" s="34"/>
      <c r="I14" s="21"/>
    </row>
    <row r="15" spans="1:10" s="20" customFormat="1" ht="13.5" x14ac:dyDescent="0.25">
      <c r="H15" s="34"/>
      <c r="I15" s="21"/>
    </row>
    <row r="16" spans="1:10" x14ac:dyDescent="0.25">
      <c r="A16" s="50" t="s">
        <v>0</v>
      </c>
      <c r="B16" s="51" t="s">
        <v>1</v>
      </c>
      <c r="C16" s="51" t="s">
        <v>2</v>
      </c>
      <c r="D16" s="51" t="s">
        <v>3</v>
      </c>
      <c r="E16" s="51" t="s">
        <v>4</v>
      </c>
      <c r="F16" s="51" t="s">
        <v>156</v>
      </c>
      <c r="G16" s="51" t="s">
        <v>157</v>
      </c>
      <c r="H16" s="52" t="s">
        <v>5</v>
      </c>
    </row>
    <row r="17" spans="1:8" x14ac:dyDescent="0.25">
      <c r="A17" s="39" t="e">
        <f>VLOOKUP(Tabelle1[[#This Row],[Institution (RORid)]],Tabelle28[],3,FALSE)</f>
        <v>#N/A</v>
      </c>
      <c r="B17" s="40"/>
      <c r="C17" s="41" t="e">
        <f>VLOOKUP(Tabelle1[[#This Row],[Institution (RORid)]],Tabelle28[],4,FALSE)</f>
        <v>#N/A</v>
      </c>
      <c r="D17" s="41">
        <v>2023</v>
      </c>
      <c r="E17" s="41" t="s">
        <v>12</v>
      </c>
      <c r="F17" s="41" t="s">
        <v>11</v>
      </c>
      <c r="G17" s="41" t="s">
        <v>11</v>
      </c>
      <c r="H17" s="42"/>
    </row>
    <row r="18" spans="1:8" x14ac:dyDescent="0.25">
      <c r="A18" s="39" t="e">
        <f>VLOOKUP(Tabelle1[[#This Row],[Institution (RORid)]],Tabelle28[],3,FALSE)</f>
        <v>#N/A</v>
      </c>
      <c r="B18" s="40"/>
      <c r="C18" s="41" t="e">
        <f>VLOOKUP(Tabelle1[[#This Row],[Institution (RORid)]],Tabelle28[],4,FALSE)</f>
        <v>#N/A</v>
      </c>
      <c r="D18" s="41">
        <v>2023</v>
      </c>
      <c r="E18" s="41" t="s">
        <v>12</v>
      </c>
      <c r="F18" s="41" t="s">
        <v>11</v>
      </c>
      <c r="G18" s="41" t="s">
        <v>163</v>
      </c>
      <c r="H18" s="42"/>
    </row>
    <row r="19" spans="1:8" x14ac:dyDescent="0.25">
      <c r="A19" s="39" t="e">
        <f>VLOOKUP(Tabelle1[[#This Row],[Institution (RORid)]],Tabelle28[],3,FALSE)</f>
        <v>#N/A</v>
      </c>
      <c r="B19" s="40"/>
      <c r="C19" s="41" t="e">
        <f>VLOOKUP(Tabelle1[[#This Row],[Institution (RORid)]],Tabelle28[],4,FALSE)</f>
        <v>#N/A</v>
      </c>
      <c r="D19" s="41">
        <v>2023</v>
      </c>
      <c r="E19" s="31" t="s">
        <v>12</v>
      </c>
      <c r="F19" s="31" t="s">
        <v>7</v>
      </c>
      <c r="G19" s="31" t="s">
        <v>9</v>
      </c>
      <c r="H19" s="42"/>
    </row>
    <row r="20" spans="1:8" x14ac:dyDescent="0.25">
      <c r="A20" s="39" t="e">
        <f>VLOOKUP(Tabelle1[[#This Row],[Institution (RORid)]],Tabelle28[],3,FALSE)</f>
        <v>#N/A</v>
      </c>
      <c r="B20" s="40"/>
      <c r="C20" s="41" t="e">
        <f>VLOOKUP(Tabelle1[[#This Row],[Institution (RORid)]],Tabelle28[],4,FALSE)</f>
        <v>#N/A</v>
      </c>
      <c r="D20" s="41">
        <v>2023</v>
      </c>
      <c r="E20" s="31" t="s">
        <v>12</v>
      </c>
      <c r="F20" s="31" t="s">
        <v>7</v>
      </c>
      <c r="G20" s="31" t="s">
        <v>8</v>
      </c>
      <c r="H20" s="42"/>
    </row>
    <row r="21" spans="1:8" x14ac:dyDescent="0.25">
      <c r="A21" s="29" t="e">
        <f>VLOOKUP(Tabelle1[[#This Row],[Institution (RORid)]],Tabelle28[],3,FALSE)</f>
        <v>#N/A</v>
      </c>
      <c r="B21" s="30"/>
      <c r="C21" s="31" t="e">
        <f>VLOOKUP(Tabelle1[[#This Row],[Institution (RORid)]],Tabelle28[],4,FALSE)</f>
        <v>#N/A</v>
      </c>
      <c r="D21" s="41">
        <v>2023</v>
      </c>
      <c r="E21" s="31" t="s">
        <v>12</v>
      </c>
      <c r="F21" s="31" t="s">
        <v>7</v>
      </c>
      <c r="G21" s="31" t="s">
        <v>10</v>
      </c>
      <c r="H21" s="36"/>
    </row>
    <row r="22" spans="1:8" hidden="1" x14ac:dyDescent="0.25">
      <c r="A22" s="39" t="e">
        <f>VLOOKUP(Tabelle1[[#This Row],[Institution (RORid)]],Tabelle28[],3,FALSE)</f>
        <v>#N/A</v>
      </c>
      <c r="B22" s="40"/>
      <c r="C22" s="41" t="e">
        <f>VLOOKUP(Tabelle1[[#This Row],[Institution (RORid)]],Tabelle28[],4,FALSE)</f>
        <v>#N/A</v>
      </c>
      <c r="D22" s="41">
        <v>2023</v>
      </c>
      <c r="E22" s="41" t="s">
        <v>12</v>
      </c>
      <c r="F22" s="41" t="s">
        <v>7</v>
      </c>
      <c r="G22" s="41" t="s">
        <v>7</v>
      </c>
      <c r="H22" s="42"/>
    </row>
    <row r="23" spans="1:8" x14ac:dyDescent="0.25">
      <c r="A23" s="39" t="e">
        <f>VLOOKUP(Tabelle1[[#This Row],[Institution (RORid)]],Tabelle28[],3,FALSE)</f>
        <v>#N/A</v>
      </c>
      <c r="B23" s="40"/>
      <c r="C23" s="41" t="e">
        <f>VLOOKUP(Tabelle1[[#This Row],[Institution (RORid)]],Tabelle28[],4,FALSE)</f>
        <v>#N/A</v>
      </c>
      <c r="D23" s="41">
        <v>2023</v>
      </c>
      <c r="E23" s="41" t="s">
        <v>13</v>
      </c>
      <c r="F23" s="41" t="s">
        <v>11</v>
      </c>
      <c r="G23" s="41" t="s">
        <v>11</v>
      </c>
      <c r="H23" s="42"/>
    </row>
    <row r="24" spans="1:8" x14ac:dyDescent="0.25">
      <c r="A24" s="39" t="e">
        <f>VLOOKUP(Tabelle1[[#This Row],[Institution (RORid)]],Tabelle28[],3,FALSE)</f>
        <v>#N/A</v>
      </c>
      <c r="B24" s="40"/>
      <c r="C24" s="41" t="e">
        <f>VLOOKUP(Tabelle1[[#This Row],[Institution (RORid)]],Tabelle28[],4,FALSE)</f>
        <v>#N/A</v>
      </c>
      <c r="D24" s="41">
        <v>2023</v>
      </c>
      <c r="E24" s="41" t="s">
        <v>13</v>
      </c>
      <c r="F24" s="31"/>
      <c r="G24" s="31" t="s">
        <v>163</v>
      </c>
      <c r="H24" s="42"/>
    </row>
    <row r="25" spans="1:8" x14ac:dyDescent="0.25">
      <c r="A25" s="39" t="e">
        <f>VLOOKUP(Tabelle1[[#This Row],[Institution (RORid)]],Tabelle28[],3,FALSE)</f>
        <v>#N/A</v>
      </c>
      <c r="B25" s="47"/>
      <c r="C25" s="41" t="e">
        <f>VLOOKUP(Tabelle1[[#This Row],[Institution (RORid)]],Tabelle28[],4,FALSE)</f>
        <v>#N/A</v>
      </c>
      <c r="D25" s="41">
        <v>2023</v>
      </c>
      <c r="E25" s="31" t="s">
        <v>13</v>
      </c>
      <c r="F25" s="31" t="s">
        <v>7</v>
      </c>
      <c r="G25" s="31" t="s">
        <v>9</v>
      </c>
      <c r="H25" s="48"/>
    </row>
    <row r="26" spans="1:8" x14ac:dyDescent="0.25">
      <c r="A26" s="29" t="e">
        <f>VLOOKUP(Tabelle1[[#This Row],[Institution (RORid)]],Tabelle28[],3,FALSE)</f>
        <v>#N/A</v>
      </c>
      <c r="B26" s="30"/>
      <c r="C26" s="31" t="e">
        <f>VLOOKUP(Tabelle1[[#This Row],[Institution (RORid)]],Tabelle28[],4,FALSE)</f>
        <v>#N/A</v>
      </c>
      <c r="D26" s="41">
        <v>2023</v>
      </c>
      <c r="E26" s="31" t="s">
        <v>13</v>
      </c>
      <c r="F26" s="31" t="s">
        <v>7</v>
      </c>
      <c r="G26" s="31" t="s">
        <v>8</v>
      </c>
      <c r="H26" s="36"/>
    </row>
    <row r="27" spans="1:8" x14ac:dyDescent="0.25">
      <c r="A27" s="39" t="e">
        <f>VLOOKUP(Tabelle1[[#This Row],[Institution (RORid)]],Tabelle28[],3,FALSE)</f>
        <v>#N/A</v>
      </c>
      <c r="B27" s="40"/>
      <c r="C27" s="41" t="e">
        <f>VLOOKUP(Tabelle1[[#This Row],[Institution (RORid)]],Tabelle28[],4,FALSE)</f>
        <v>#N/A</v>
      </c>
      <c r="D27" s="41">
        <v>2023</v>
      </c>
      <c r="E27" s="31" t="s">
        <v>13</v>
      </c>
      <c r="F27" s="31" t="s">
        <v>7</v>
      </c>
      <c r="G27" s="31" t="s">
        <v>10</v>
      </c>
      <c r="H27" s="42"/>
    </row>
    <row r="28" spans="1:8" hidden="1" x14ac:dyDescent="0.25">
      <c r="A28" s="39" t="e">
        <f>VLOOKUP(Tabelle1[[#This Row],[Institution (RORid)]],Tabelle28[],3,FALSE)</f>
        <v>#N/A</v>
      </c>
      <c r="B28" s="40"/>
      <c r="C28" s="41" t="e">
        <f>VLOOKUP(Tabelle1[[#This Row],[Institution (RORid)]],Tabelle28[],4,FALSE)</f>
        <v>#N/A</v>
      </c>
      <c r="D28" s="41">
        <v>2023</v>
      </c>
      <c r="E28" s="41" t="s">
        <v>13</v>
      </c>
      <c r="F28" s="41" t="s">
        <v>7</v>
      </c>
      <c r="G28" s="41" t="s">
        <v>7</v>
      </c>
      <c r="H28" s="42"/>
    </row>
    <row r="29" spans="1:8" x14ac:dyDescent="0.25">
      <c r="A29" s="39" t="e">
        <f>VLOOKUP(Tabelle1[[#This Row],[Institution (RORid)]],Tabelle28[],3,FALSE)</f>
        <v>#N/A</v>
      </c>
      <c r="B29" s="40"/>
      <c r="C29" s="41" t="e">
        <f>VLOOKUP(Tabelle1[[#This Row],[Institution (RORid)]],Tabelle28[],4,FALSE)</f>
        <v>#N/A</v>
      </c>
      <c r="D29" s="41">
        <v>2023</v>
      </c>
      <c r="E29" s="41" t="s">
        <v>14</v>
      </c>
      <c r="F29" s="41" t="s">
        <v>11</v>
      </c>
      <c r="G29" s="41" t="s">
        <v>11</v>
      </c>
      <c r="H29" s="42"/>
    </row>
    <row r="30" spans="1:8" x14ac:dyDescent="0.25">
      <c r="A30" s="39" t="e">
        <f>VLOOKUP(Tabelle1[[#This Row],[Institution (RORid)]],Tabelle28[],3,FALSE)</f>
        <v>#N/A</v>
      </c>
      <c r="B30" s="40"/>
      <c r="C30" s="41" t="e">
        <f>VLOOKUP(Tabelle1[[#This Row],[Institution (RORid)]],Tabelle28[],4,FALSE)</f>
        <v>#N/A</v>
      </c>
      <c r="D30" s="31">
        <v>2023</v>
      </c>
      <c r="E30" s="41" t="s">
        <v>14</v>
      </c>
      <c r="F30" s="31"/>
      <c r="G30" s="31" t="s">
        <v>163</v>
      </c>
      <c r="H30" s="42"/>
    </row>
    <row r="31" spans="1:8" x14ac:dyDescent="0.25">
      <c r="A31" s="29" t="e">
        <f>VLOOKUP(Tabelle1[[#This Row],[Institution (RORid)]],Tabelle28[],3,FALSE)</f>
        <v>#N/A</v>
      </c>
      <c r="B31" s="30"/>
      <c r="C31" s="31" t="e">
        <f>VLOOKUP(Tabelle1[[#This Row],[Institution (RORid)]],Tabelle28[],4,FALSE)</f>
        <v>#N/A</v>
      </c>
      <c r="D31" s="41">
        <v>2023</v>
      </c>
      <c r="E31" s="31" t="s">
        <v>14</v>
      </c>
      <c r="F31" s="31" t="s">
        <v>7</v>
      </c>
      <c r="G31" s="31" t="s">
        <v>9</v>
      </c>
      <c r="H31" s="36"/>
    </row>
    <row r="32" spans="1:8" x14ac:dyDescent="0.25">
      <c r="A32" s="39" t="e">
        <f>VLOOKUP(Tabelle1[[#This Row],[Institution (RORid)]],Tabelle28[],3,FALSE)</f>
        <v>#N/A</v>
      </c>
      <c r="B32" s="40"/>
      <c r="C32" s="41" t="e">
        <f>VLOOKUP(Tabelle1[[#This Row],[Institution (RORid)]],Tabelle28[],4,FALSE)</f>
        <v>#N/A</v>
      </c>
      <c r="D32" s="41">
        <v>2023</v>
      </c>
      <c r="E32" s="31" t="s">
        <v>14</v>
      </c>
      <c r="F32" s="31" t="s">
        <v>7</v>
      </c>
      <c r="G32" s="31" t="s">
        <v>8</v>
      </c>
      <c r="H32" s="42"/>
    </row>
    <row r="33" spans="1:8" x14ac:dyDescent="0.25">
      <c r="A33" s="39" t="e">
        <f>VLOOKUP(Tabelle1[[#This Row],[Institution (RORid)]],Tabelle28[],3,FALSE)</f>
        <v>#N/A</v>
      </c>
      <c r="B33" s="40"/>
      <c r="C33" s="41" t="e">
        <f>VLOOKUP(Tabelle1[[#This Row],[Institution (RORid)]],Tabelle28[],4,FALSE)</f>
        <v>#N/A</v>
      </c>
      <c r="D33" s="41">
        <v>2023</v>
      </c>
      <c r="E33" s="31" t="s">
        <v>14</v>
      </c>
      <c r="F33" s="31" t="s">
        <v>7</v>
      </c>
      <c r="G33" s="31" t="s">
        <v>10</v>
      </c>
      <c r="H33" s="42"/>
    </row>
    <row r="34" spans="1:8" hidden="1" x14ac:dyDescent="0.25">
      <c r="A34" s="39" t="e">
        <f>VLOOKUP(Tabelle1[[#This Row],[Institution (RORid)]],Tabelle28[],3,FALSE)</f>
        <v>#N/A</v>
      </c>
      <c r="B34" s="40"/>
      <c r="C34" s="41" t="e">
        <f>VLOOKUP(Tabelle1[[#This Row],[Institution (RORid)]],Tabelle28[],4,FALSE)</f>
        <v>#N/A</v>
      </c>
      <c r="D34" s="41">
        <v>2023</v>
      </c>
      <c r="E34" s="41" t="s">
        <v>14</v>
      </c>
      <c r="F34" s="41" t="s">
        <v>7</v>
      </c>
      <c r="G34" s="41" t="s">
        <v>7</v>
      </c>
      <c r="H34" s="42"/>
    </row>
    <row r="35" spans="1:8" x14ac:dyDescent="0.25">
      <c r="A35" s="39" t="e">
        <f>VLOOKUP(Tabelle1[[#This Row],[Institution (RORid)]],Tabelle28[],3,FALSE)</f>
        <v>#N/A</v>
      </c>
      <c r="B35" s="40"/>
      <c r="C35" s="41" t="e">
        <f>VLOOKUP(Tabelle1[[#This Row],[Institution (RORid)]],Tabelle28[],4,FALSE)</f>
        <v>#N/A</v>
      </c>
      <c r="D35" s="41">
        <v>2023</v>
      </c>
      <c r="E35" s="41" t="s">
        <v>6</v>
      </c>
      <c r="F35" s="41" t="s">
        <v>11</v>
      </c>
      <c r="G35" s="41" t="s">
        <v>11</v>
      </c>
      <c r="H35" s="42"/>
    </row>
    <row r="36" spans="1:8" x14ac:dyDescent="0.25">
      <c r="A36" s="29" t="e">
        <f>VLOOKUP(Tabelle1[[#This Row],[Institution (RORid)]],Tabelle28[],3,FALSE)</f>
        <v>#N/A</v>
      </c>
      <c r="B36" s="30"/>
      <c r="C36" s="31" t="e">
        <f>VLOOKUP(Tabelle1[[#This Row],[Institution (RORid)]],Tabelle28[],4,FALSE)</f>
        <v>#N/A</v>
      </c>
      <c r="D36" s="41">
        <v>2023</v>
      </c>
      <c r="E36" s="41" t="s">
        <v>6</v>
      </c>
      <c r="F36" s="31"/>
      <c r="G36" s="31" t="s">
        <v>163</v>
      </c>
      <c r="H36" s="36"/>
    </row>
    <row r="37" spans="1:8" x14ac:dyDescent="0.25">
      <c r="A37" s="39" t="e">
        <f>VLOOKUP(Tabelle1[[#This Row],[Institution (RORid)]],Tabelle28[],3,FALSE)</f>
        <v>#N/A</v>
      </c>
      <c r="B37" s="40"/>
      <c r="C37" s="41" t="e">
        <f>VLOOKUP(Tabelle1[[#This Row],[Institution (RORid)]],Tabelle28[],4,FALSE)</f>
        <v>#N/A</v>
      </c>
      <c r="D37" s="41">
        <v>2023</v>
      </c>
      <c r="E37" s="31" t="s">
        <v>6</v>
      </c>
      <c r="F37" s="31" t="s">
        <v>7</v>
      </c>
      <c r="G37" s="31" t="s">
        <v>9</v>
      </c>
      <c r="H37" s="42"/>
    </row>
    <row r="38" spans="1:8" x14ac:dyDescent="0.25">
      <c r="A38" s="39" t="e">
        <f>VLOOKUP(Tabelle1[[#This Row],[Institution (RORid)]],Tabelle28[],3,FALSE)</f>
        <v>#N/A</v>
      </c>
      <c r="B38" s="40"/>
      <c r="C38" s="41" t="e">
        <f>VLOOKUP(Tabelle1[[#This Row],[Institution (RORid)]],Tabelle28[],4,FALSE)</f>
        <v>#N/A</v>
      </c>
      <c r="D38" s="41">
        <v>2023</v>
      </c>
      <c r="E38" s="31" t="s">
        <v>6</v>
      </c>
      <c r="F38" s="31" t="s">
        <v>7</v>
      </c>
      <c r="G38" s="31" t="s">
        <v>8</v>
      </c>
      <c r="H38" s="42"/>
    </row>
    <row r="39" spans="1:8" x14ac:dyDescent="0.25">
      <c r="A39" s="39" t="e">
        <f>VLOOKUP(Tabelle1[[#This Row],[Institution (RORid)]],Tabelle28[],3,FALSE)</f>
        <v>#N/A</v>
      </c>
      <c r="B39" s="40"/>
      <c r="C39" s="41" t="e">
        <f>VLOOKUP(Tabelle1[[#This Row],[Institution (RORid)]],Tabelle28[],4,FALSE)</f>
        <v>#N/A</v>
      </c>
      <c r="D39" s="41">
        <v>2023</v>
      </c>
      <c r="E39" s="31" t="s">
        <v>6</v>
      </c>
      <c r="F39" s="31" t="s">
        <v>7</v>
      </c>
      <c r="G39" s="31" t="s">
        <v>10</v>
      </c>
      <c r="H39" s="42"/>
    </row>
    <row r="40" spans="1:8" hidden="1" x14ac:dyDescent="0.25">
      <c r="A40" s="39" t="e">
        <f>VLOOKUP(Tabelle1[[#This Row],[Institution (RORid)]],Tabelle28[],3,FALSE)</f>
        <v>#N/A</v>
      </c>
      <c r="B40" s="40"/>
      <c r="C40" s="41" t="e">
        <f>VLOOKUP(Tabelle1[[#This Row],[Institution (RORid)]],Tabelle28[],4,FALSE)</f>
        <v>#N/A</v>
      </c>
      <c r="D40" s="41">
        <v>2023</v>
      </c>
      <c r="E40" s="41" t="s">
        <v>6</v>
      </c>
      <c r="F40" s="41" t="s">
        <v>7</v>
      </c>
      <c r="G40" s="41" t="s">
        <v>7</v>
      </c>
      <c r="H40" s="42"/>
    </row>
    <row r="41" spans="1:8" x14ac:dyDescent="0.25">
      <c r="A41" s="29" t="e">
        <f>VLOOKUP(Tabelle1[[#This Row],[Institution (RORid)]],Tabelle28[],3,FALSE)</f>
        <v>#N/A</v>
      </c>
      <c r="B41" s="30"/>
      <c r="C41" s="31" t="e">
        <f>VLOOKUP(Tabelle1[[#This Row],[Institution (RORid)]],Tabelle28[],4,FALSE)</f>
        <v>#N/A</v>
      </c>
      <c r="D41" s="41">
        <v>2022</v>
      </c>
      <c r="E41" s="41" t="s">
        <v>12</v>
      </c>
      <c r="F41" s="41" t="s">
        <v>11</v>
      </c>
      <c r="G41" s="41" t="s">
        <v>11</v>
      </c>
      <c r="H41" s="36"/>
    </row>
    <row r="42" spans="1:8" x14ac:dyDescent="0.25">
      <c r="A42" s="39" t="e">
        <f>VLOOKUP(Tabelle1[[#This Row],[Institution (RORid)]],Tabelle28[],3,FALSE)</f>
        <v>#N/A</v>
      </c>
      <c r="B42" s="40"/>
      <c r="C42" s="41" t="e">
        <f>VLOOKUP(Tabelle1[[#This Row],[Institution (RORid)]],Tabelle28[],4,FALSE)</f>
        <v>#N/A</v>
      </c>
      <c r="D42" s="41">
        <v>2022</v>
      </c>
      <c r="E42" s="41" t="s">
        <v>12</v>
      </c>
      <c r="F42" s="41" t="s">
        <v>11</v>
      </c>
      <c r="G42" s="41" t="s">
        <v>163</v>
      </c>
      <c r="H42" s="42"/>
    </row>
    <row r="43" spans="1:8" x14ac:dyDescent="0.25">
      <c r="A43" s="39" t="e">
        <f>VLOOKUP(Tabelle1[[#This Row],[Institution (RORid)]],Tabelle28[],3,FALSE)</f>
        <v>#N/A</v>
      </c>
      <c r="B43" s="40"/>
      <c r="C43" s="41" t="e">
        <f>VLOOKUP(Tabelle1[[#This Row],[Institution (RORid)]],Tabelle28[],4,FALSE)</f>
        <v>#N/A</v>
      </c>
      <c r="D43" s="41">
        <v>2022</v>
      </c>
      <c r="E43" s="31" t="s">
        <v>12</v>
      </c>
      <c r="F43" s="31" t="s">
        <v>7</v>
      </c>
      <c r="G43" s="31" t="s">
        <v>9</v>
      </c>
      <c r="H43" s="42"/>
    </row>
    <row r="44" spans="1:8" x14ac:dyDescent="0.25">
      <c r="A44" s="39" t="e">
        <f>VLOOKUP(Tabelle1[[#This Row],[Institution (RORid)]],Tabelle28[],3,FALSE)</f>
        <v>#N/A</v>
      </c>
      <c r="B44" s="40"/>
      <c r="C44" s="41" t="e">
        <f>VLOOKUP(Tabelle1[[#This Row],[Institution (RORid)]],Tabelle28[],4,FALSE)</f>
        <v>#N/A</v>
      </c>
      <c r="D44" s="41">
        <v>2022</v>
      </c>
      <c r="E44" s="31" t="s">
        <v>12</v>
      </c>
      <c r="F44" s="31" t="s">
        <v>7</v>
      </c>
      <c r="G44" s="31" t="s">
        <v>8</v>
      </c>
      <c r="H44" s="42"/>
    </row>
    <row r="45" spans="1:8" x14ac:dyDescent="0.25">
      <c r="A45" s="39" t="e">
        <f>VLOOKUP(Tabelle1[[#This Row],[Institution (RORid)]],Tabelle28[],3,FALSE)</f>
        <v>#N/A</v>
      </c>
      <c r="B45" s="40"/>
      <c r="C45" s="41" t="e">
        <f>VLOOKUP(Tabelle1[[#This Row],[Institution (RORid)]],Tabelle28[],4,FALSE)</f>
        <v>#N/A</v>
      </c>
      <c r="D45" s="41">
        <v>2022</v>
      </c>
      <c r="E45" s="31" t="s">
        <v>12</v>
      </c>
      <c r="F45" s="31" t="s">
        <v>7</v>
      </c>
      <c r="G45" s="31" t="s">
        <v>10</v>
      </c>
      <c r="H45" s="42"/>
    </row>
    <row r="46" spans="1:8" hidden="1" x14ac:dyDescent="0.25">
      <c r="A46" s="29" t="e">
        <f>VLOOKUP(Tabelle1[[#This Row],[Institution (RORid)]],Tabelle28[],3,FALSE)</f>
        <v>#N/A</v>
      </c>
      <c r="B46" s="30"/>
      <c r="C46" s="31" t="e">
        <f>VLOOKUP(Tabelle1[[#This Row],[Institution (RORid)]],Tabelle28[],4,FALSE)</f>
        <v>#N/A</v>
      </c>
      <c r="D46" s="41">
        <v>2022</v>
      </c>
      <c r="E46" s="41" t="s">
        <v>12</v>
      </c>
      <c r="F46" s="41" t="s">
        <v>7</v>
      </c>
      <c r="G46" s="41" t="s">
        <v>7</v>
      </c>
      <c r="H46" s="36"/>
    </row>
    <row r="47" spans="1:8" x14ac:dyDescent="0.25">
      <c r="A47" s="39" t="e">
        <f>VLOOKUP(Tabelle1[[#This Row],[Institution (RORid)]],Tabelle28[],3,FALSE)</f>
        <v>#N/A</v>
      </c>
      <c r="B47" s="40"/>
      <c r="C47" s="41" t="e">
        <f>VLOOKUP(Tabelle1[[#This Row],[Institution (RORid)]],Tabelle28[],4,FALSE)</f>
        <v>#N/A</v>
      </c>
      <c r="D47" s="41">
        <v>2022</v>
      </c>
      <c r="E47" s="41" t="s">
        <v>13</v>
      </c>
      <c r="F47" s="41" t="s">
        <v>11</v>
      </c>
      <c r="G47" s="41" t="s">
        <v>11</v>
      </c>
      <c r="H47" s="42"/>
    </row>
    <row r="48" spans="1:8" x14ac:dyDescent="0.25">
      <c r="A48" s="39" t="e">
        <f>VLOOKUP(Tabelle1[[#This Row],[Institution (RORid)]],Tabelle28[],3,FALSE)</f>
        <v>#N/A</v>
      </c>
      <c r="B48" s="40"/>
      <c r="C48" s="41" t="e">
        <f>VLOOKUP(Tabelle1[[#This Row],[Institution (RORid)]],Tabelle28[],4,FALSE)</f>
        <v>#N/A</v>
      </c>
      <c r="D48" s="41">
        <v>2022</v>
      </c>
      <c r="E48" s="41" t="s">
        <v>13</v>
      </c>
      <c r="F48" s="31"/>
      <c r="G48" s="31" t="s">
        <v>163</v>
      </c>
      <c r="H48" s="42"/>
    </row>
    <row r="49" spans="1:8" x14ac:dyDescent="0.25">
      <c r="A49" s="39" t="e">
        <f>VLOOKUP(Tabelle1[[#This Row],[Institution (RORid)]],Tabelle28[],3,FALSE)</f>
        <v>#N/A</v>
      </c>
      <c r="B49" s="40"/>
      <c r="C49" s="41" t="e">
        <f>VLOOKUP(Tabelle1[[#This Row],[Institution (RORid)]],Tabelle28[],4,FALSE)</f>
        <v>#N/A</v>
      </c>
      <c r="D49" s="41">
        <v>2022</v>
      </c>
      <c r="E49" s="31" t="s">
        <v>13</v>
      </c>
      <c r="F49" s="31" t="s">
        <v>7</v>
      </c>
      <c r="G49" s="31" t="s">
        <v>9</v>
      </c>
      <c r="H49" s="42"/>
    </row>
    <row r="50" spans="1:8" x14ac:dyDescent="0.25">
      <c r="A50" s="39" t="e">
        <f>VLOOKUP(Tabelle1[[#This Row],[Institution (RORid)]],Tabelle28[],3,FALSE)</f>
        <v>#N/A</v>
      </c>
      <c r="B50" s="40"/>
      <c r="C50" s="41" t="e">
        <f>VLOOKUP(Tabelle1[[#This Row],[Institution (RORid)]],Tabelle28[],4,FALSE)</f>
        <v>#N/A</v>
      </c>
      <c r="D50" s="41">
        <v>2022</v>
      </c>
      <c r="E50" s="31" t="s">
        <v>13</v>
      </c>
      <c r="F50" s="31" t="s">
        <v>7</v>
      </c>
      <c r="G50" s="31" t="s">
        <v>8</v>
      </c>
      <c r="H50" s="42"/>
    </row>
    <row r="51" spans="1:8" x14ac:dyDescent="0.25">
      <c r="A51" s="29" t="e">
        <f>VLOOKUP(Tabelle1[[#This Row],[Institution (RORid)]],Tabelle28[],3,FALSE)</f>
        <v>#N/A</v>
      </c>
      <c r="B51" s="30"/>
      <c r="C51" s="31" t="e">
        <f>VLOOKUP(Tabelle1[[#This Row],[Institution (RORid)]],Tabelle28[],4,FALSE)</f>
        <v>#N/A</v>
      </c>
      <c r="D51" s="41">
        <v>2022</v>
      </c>
      <c r="E51" s="31" t="s">
        <v>13</v>
      </c>
      <c r="F51" s="31" t="s">
        <v>7</v>
      </c>
      <c r="G51" s="31" t="s">
        <v>10</v>
      </c>
      <c r="H51" s="36"/>
    </row>
    <row r="52" spans="1:8" hidden="1" x14ac:dyDescent="0.25">
      <c r="A52" s="39" t="e">
        <f>VLOOKUP(Tabelle1[[#This Row],[Institution (RORid)]],Tabelle28[],3,FALSE)</f>
        <v>#N/A</v>
      </c>
      <c r="B52" s="40"/>
      <c r="C52" s="41" t="e">
        <f>VLOOKUP(Tabelle1[[#This Row],[Institution (RORid)]],Tabelle28[],4,FALSE)</f>
        <v>#N/A</v>
      </c>
      <c r="D52" s="41">
        <v>2022</v>
      </c>
      <c r="E52" s="41" t="s">
        <v>13</v>
      </c>
      <c r="F52" s="41" t="s">
        <v>7</v>
      </c>
      <c r="G52" s="41" t="s">
        <v>7</v>
      </c>
      <c r="H52" s="42"/>
    </row>
    <row r="53" spans="1:8" x14ac:dyDescent="0.25">
      <c r="A53" s="39" t="e">
        <f>VLOOKUP(Tabelle1[[#This Row],[Institution (RORid)]],Tabelle28[],3,FALSE)</f>
        <v>#N/A</v>
      </c>
      <c r="B53" s="40"/>
      <c r="C53" s="41" t="e">
        <f>VLOOKUP(Tabelle1[[#This Row],[Institution (RORid)]],Tabelle28[],4,FALSE)</f>
        <v>#N/A</v>
      </c>
      <c r="D53" s="41">
        <v>2022</v>
      </c>
      <c r="E53" s="41" t="s">
        <v>14</v>
      </c>
      <c r="F53" s="41" t="s">
        <v>11</v>
      </c>
      <c r="G53" s="41" t="s">
        <v>11</v>
      </c>
      <c r="H53" s="42"/>
    </row>
    <row r="54" spans="1:8" x14ac:dyDescent="0.25">
      <c r="A54" s="39" t="e">
        <f>VLOOKUP(Tabelle1[[#This Row],[Institution (RORid)]],Tabelle28[],3,FALSE)</f>
        <v>#N/A</v>
      </c>
      <c r="B54" s="40"/>
      <c r="C54" s="41" t="e">
        <f>VLOOKUP(Tabelle1[[#This Row],[Institution (RORid)]],Tabelle28[],4,FALSE)</f>
        <v>#N/A</v>
      </c>
      <c r="D54" s="41">
        <v>2022</v>
      </c>
      <c r="E54" s="41" t="s">
        <v>14</v>
      </c>
      <c r="F54" s="31"/>
      <c r="G54" s="31" t="s">
        <v>163</v>
      </c>
      <c r="H54" s="42"/>
    </row>
    <row r="55" spans="1:8" x14ac:dyDescent="0.25">
      <c r="A55" s="39" t="e">
        <f>VLOOKUP(Tabelle1[[#This Row],[Institution (RORid)]],Tabelle28[],3,FALSE)</f>
        <v>#N/A</v>
      </c>
      <c r="B55" s="40"/>
      <c r="C55" s="41" t="e">
        <f>VLOOKUP(Tabelle1[[#This Row],[Institution (RORid)]],Tabelle28[],4,FALSE)</f>
        <v>#N/A</v>
      </c>
      <c r="D55" s="41">
        <v>2022</v>
      </c>
      <c r="E55" s="31" t="s">
        <v>14</v>
      </c>
      <c r="F55" s="31" t="s">
        <v>7</v>
      </c>
      <c r="G55" s="31" t="s">
        <v>9</v>
      </c>
      <c r="H55" s="42"/>
    </row>
    <row r="56" spans="1:8" x14ac:dyDescent="0.25">
      <c r="A56" s="29" t="e">
        <f>VLOOKUP(Tabelle1[[#This Row],[Institution (RORid)]],Tabelle28[],3,FALSE)</f>
        <v>#N/A</v>
      </c>
      <c r="B56" s="30"/>
      <c r="C56" s="31" t="e">
        <f>VLOOKUP(Tabelle1[[#This Row],[Institution (RORid)]],Tabelle28[],4,FALSE)</f>
        <v>#N/A</v>
      </c>
      <c r="D56" s="41">
        <v>2022</v>
      </c>
      <c r="E56" s="31" t="s">
        <v>14</v>
      </c>
      <c r="F56" s="31" t="s">
        <v>7</v>
      </c>
      <c r="G56" s="31" t="s">
        <v>8</v>
      </c>
      <c r="H56" s="36"/>
    </row>
    <row r="57" spans="1:8" x14ac:dyDescent="0.25">
      <c r="A57" s="39" t="e">
        <f>VLOOKUP(Tabelle1[[#This Row],[Institution (RORid)]],Tabelle28[],3,FALSE)</f>
        <v>#N/A</v>
      </c>
      <c r="B57" s="40"/>
      <c r="C57" s="41" t="e">
        <f>VLOOKUP(Tabelle1[[#This Row],[Institution (RORid)]],Tabelle28[],4,FALSE)</f>
        <v>#N/A</v>
      </c>
      <c r="D57" s="41">
        <v>2022</v>
      </c>
      <c r="E57" s="31" t="s">
        <v>14</v>
      </c>
      <c r="F57" s="31" t="s">
        <v>7</v>
      </c>
      <c r="G57" s="31" t="s">
        <v>10</v>
      </c>
      <c r="H57" s="42"/>
    </row>
    <row r="58" spans="1:8" hidden="1" x14ac:dyDescent="0.25">
      <c r="A58" s="39" t="e">
        <f>VLOOKUP(Tabelle1[[#This Row],[Institution (RORid)]],Tabelle28[],3,FALSE)</f>
        <v>#N/A</v>
      </c>
      <c r="B58" s="40"/>
      <c r="C58" s="41" t="e">
        <f>VLOOKUP(Tabelle1[[#This Row],[Institution (RORid)]],Tabelle28[],4,FALSE)</f>
        <v>#N/A</v>
      </c>
      <c r="D58" s="41">
        <v>2022</v>
      </c>
      <c r="E58" s="41" t="s">
        <v>14</v>
      </c>
      <c r="F58" s="41" t="s">
        <v>7</v>
      </c>
      <c r="G58" s="41" t="s">
        <v>7</v>
      </c>
      <c r="H58" s="42"/>
    </row>
    <row r="59" spans="1:8" x14ac:dyDescent="0.25">
      <c r="A59" s="39" t="e">
        <f>VLOOKUP(Tabelle1[[#This Row],[Institution (RORid)]],Tabelle28[],3,FALSE)</f>
        <v>#N/A</v>
      </c>
      <c r="B59" s="40"/>
      <c r="C59" s="41" t="e">
        <f>VLOOKUP(Tabelle1[[#This Row],[Institution (RORid)]],Tabelle28[],4,FALSE)</f>
        <v>#N/A</v>
      </c>
      <c r="D59" s="41">
        <v>2022</v>
      </c>
      <c r="E59" s="41" t="s">
        <v>6</v>
      </c>
      <c r="F59" s="41" t="s">
        <v>11</v>
      </c>
      <c r="G59" s="41" t="s">
        <v>11</v>
      </c>
      <c r="H59" s="42"/>
    </row>
    <row r="60" spans="1:8" x14ac:dyDescent="0.25">
      <c r="A60" s="39" t="e">
        <f>VLOOKUP(Tabelle1[[#This Row],[Institution (RORid)]],Tabelle28[],3,FALSE)</f>
        <v>#N/A</v>
      </c>
      <c r="B60" s="40"/>
      <c r="C60" s="41" t="e">
        <f>VLOOKUP(Tabelle1[[#This Row],[Institution (RORid)]],Tabelle28[],4,FALSE)</f>
        <v>#N/A</v>
      </c>
      <c r="D60" s="41">
        <v>2022</v>
      </c>
      <c r="E60" s="41" t="s">
        <v>6</v>
      </c>
      <c r="F60" s="31"/>
      <c r="G60" s="31" t="s">
        <v>163</v>
      </c>
      <c r="H60" s="42"/>
    </row>
    <row r="61" spans="1:8" x14ac:dyDescent="0.25">
      <c r="A61" s="29" t="e">
        <f>VLOOKUP(Tabelle1[[#This Row],[Institution (RORid)]],Tabelle28[],3,FALSE)</f>
        <v>#N/A</v>
      </c>
      <c r="B61" s="30"/>
      <c r="C61" s="31" t="e">
        <f>VLOOKUP(Tabelle1[[#This Row],[Institution (RORid)]],Tabelle28[],4,FALSE)</f>
        <v>#N/A</v>
      </c>
      <c r="D61" s="41">
        <v>2022</v>
      </c>
      <c r="E61" s="31" t="s">
        <v>6</v>
      </c>
      <c r="F61" s="31" t="s">
        <v>7</v>
      </c>
      <c r="G61" s="31" t="s">
        <v>9</v>
      </c>
      <c r="H61" s="36"/>
    </row>
    <row r="62" spans="1:8" x14ac:dyDescent="0.25">
      <c r="A62" s="39" t="e">
        <f>VLOOKUP(Tabelle1[[#This Row],[Institution (RORid)]],Tabelle28[],3,FALSE)</f>
        <v>#N/A</v>
      </c>
      <c r="B62" s="40"/>
      <c r="C62" s="41" t="e">
        <f>VLOOKUP(Tabelle1[[#This Row],[Institution (RORid)]],Tabelle28[],4,FALSE)</f>
        <v>#N/A</v>
      </c>
      <c r="D62" s="41">
        <v>2022</v>
      </c>
      <c r="E62" s="31" t="s">
        <v>6</v>
      </c>
      <c r="F62" s="31" t="s">
        <v>7</v>
      </c>
      <c r="G62" s="31" t="s">
        <v>8</v>
      </c>
      <c r="H62" s="42"/>
    </row>
    <row r="63" spans="1:8" x14ac:dyDescent="0.25">
      <c r="A63" s="39" t="e">
        <f>VLOOKUP(Tabelle1[[#This Row],[Institution (RORid)]],Tabelle28[],3,FALSE)</f>
        <v>#N/A</v>
      </c>
      <c r="B63" s="40"/>
      <c r="C63" s="41" t="e">
        <f>VLOOKUP(Tabelle1[[#This Row],[Institution (RORid)]],Tabelle28[],4,FALSE)</f>
        <v>#N/A</v>
      </c>
      <c r="D63" s="41">
        <v>2022</v>
      </c>
      <c r="E63" s="31" t="s">
        <v>6</v>
      </c>
      <c r="F63" s="31" t="s">
        <v>7</v>
      </c>
      <c r="G63" s="31" t="s">
        <v>10</v>
      </c>
      <c r="H63" s="42"/>
    </row>
    <row r="64" spans="1:8" hidden="1" x14ac:dyDescent="0.25">
      <c r="A64" s="39" t="e">
        <f>VLOOKUP(Tabelle1[[#This Row],[Institution (RORid)]],Tabelle28[],3,FALSE)</f>
        <v>#N/A</v>
      </c>
      <c r="B64" s="40"/>
      <c r="C64" s="41" t="e">
        <f>VLOOKUP(Tabelle1[[#This Row],[Institution (RORid)]],Tabelle28[],4,FALSE)</f>
        <v>#N/A</v>
      </c>
      <c r="D64" s="41">
        <v>2022</v>
      </c>
      <c r="E64" s="41" t="s">
        <v>6</v>
      </c>
      <c r="F64" s="41" t="s">
        <v>7</v>
      </c>
      <c r="G64" s="41" t="s">
        <v>7</v>
      </c>
      <c r="H64" s="42"/>
    </row>
    <row r="65" spans="1:8" x14ac:dyDescent="0.25">
      <c r="A65" s="39" t="e">
        <f>VLOOKUP(Tabelle1[[#This Row],[Institution (RORid)]],Tabelle28[],3,FALSE)</f>
        <v>#N/A</v>
      </c>
      <c r="B65" s="47"/>
      <c r="C65" s="41" t="e">
        <f>VLOOKUP(Tabelle1[[#This Row],[Institution (RORid)]],Tabelle28[],4,FALSE)</f>
        <v>#N/A</v>
      </c>
      <c r="D65" s="41">
        <v>2021</v>
      </c>
      <c r="E65" s="41" t="s">
        <v>12</v>
      </c>
      <c r="F65" s="41" t="s">
        <v>11</v>
      </c>
      <c r="G65" s="41" t="s">
        <v>11</v>
      </c>
      <c r="H65" s="48"/>
    </row>
    <row r="66" spans="1:8" x14ac:dyDescent="0.25">
      <c r="A66" s="29" t="e">
        <f>VLOOKUP(Tabelle1[[#This Row],[Institution (RORid)]],Tabelle28[],3,FALSE)</f>
        <v>#N/A</v>
      </c>
      <c r="B66" s="30"/>
      <c r="C66" s="31" t="e">
        <f>VLOOKUP(Tabelle1[[#This Row],[Institution (RORid)]],Tabelle28[],4,FALSE)</f>
        <v>#N/A</v>
      </c>
      <c r="D66" s="41">
        <v>2021</v>
      </c>
      <c r="E66" s="41" t="s">
        <v>12</v>
      </c>
      <c r="F66" s="41" t="s">
        <v>11</v>
      </c>
      <c r="G66" s="41" t="s">
        <v>163</v>
      </c>
      <c r="H66" s="36"/>
    </row>
    <row r="67" spans="1:8" x14ac:dyDescent="0.25">
      <c r="A67" s="39" t="e">
        <f>VLOOKUP(Tabelle1[[#This Row],[Institution (RORid)]],Tabelle28[],3,FALSE)</f>
        <v>#N/A</v>
      </c>
      <c r="B67" s="40"/>
      <c r="C67" s="41" t="e">
        <f>VLOOKUP(Tabelle1[[#This Row],[Institution (RORid)]],Tabelle28[],4,FALSE)</f>
        <v>#N/A</v>
      </c>
      <c r="D67" s="41">
        <v>2021</v>
      </c>
      <c r="E67" s="31" t="s">
        <v>12</v>
      </c>
      <c r="F67" s="31" t="s">
        <v>7</v>
      </c>
      <c r="G67" s="31" t="s">
        <v>9</v>
      </c>
      <c r="H67" s="42"/>
    </row>
    <row r="68" spans="1:8" x14ac:dyDescent="0.25">
      <c r="A68" s="39" t="e">
        <f>VLOOKUP(Tabelle1[[#This Row],[Institution (RORid)]],Tabelle28[],3,FALSE)</f>
        <v>#N/A</v>
      </c>
      <c r="B68" s="40"/>
      <c r="C68" s="41" t="e">
        <f>VLOOKUP(Tabelle1[[#This Row],[Institution (RORid)]],Tabelle28[],4,FALSE)</f>
        <v>#N/A</v>
      </c>
      <c r="D68" s="41">
        <v>2021</v>
      </c>
      <c r="E68" s="31" t="s">
        <v>12</v>
      </c>
      <c r="F68" s="31" t="s">
        <v>7</v>
      </c>
      <c r="G68" s="31" t="s">
        <v>8</v>
      </c>
      <c r="H68" s="42"/>
    </row>
    <row r="69" spans="1:8" x14ac:dyDescent="0.25">
      <c r="A69" s="39" t="e">
        <f>VLOOKUP(Tabelle1[[#This Row],[Institution (RORid)]],Tabelle28[],3,FALSE)</f>
        <v>#N/A</v>
      </c>
      <c r="B69" s="40"/>
      <c r="C69" s="41" t="e">
        <f>VLOOKUP(Tabelle1[[#This Row],[Institution (RORid)]],Tabelle28[],4,FALSE)</f>
        <v>#N/A</v>
      </c>
      <c r="D69" s="41">
        <v>2021</v>
      </c>
      <c r="E69" s="31" t="s">
        <v>12</v>
      </c>
      <c r="F69" s="31" t="s">
        <v>7</v>
      </c>
      <c r="G69" s="31" t="s">
        <v>10</v>
      </c>
      <c r="H69" s="42"/>
    </row>
    <row r="70" spans="1:8" hidden="1" x14ac:dyDescent="0.25">
      <c r="A70" s="39" t="e">
        <f>VLOOKUP(Tabelle1[[#This Row],[Institution (RORid)]],Tabelle28[],3,FALSE)</f>
        <v>#N/A</v>
      </c>
      <c r="B70" s="40"/>
      <c r="C70" s="41" t="e">
        <f>VLOOKUP(Tabelle1[[#This Row],[Institution (RORid)]],Tabelle28[],4,FALSE)</f>
        <v>#N/A</v>
      </c>
      <c r="D70" s="41">
        <v>2021</v>
      </c>
      <c r="E70" s="41" t="s">
        <v>12</v>
      </c>
      <c r="F70" s="41" t="s">
        <v>7</v>
      </c>
      <c r="G70" s="41" t="s">
        <v>7</v>
      </c>
      <c r="H70" s="42"/>
    </row>
    <row r="71" spans="1:8" x14ac:dyDescent="0.25">
      <c r="A71" s="29" t="e">
        <f>VLOOKUP(Tabelle1[[#This Row],[Institution (RORid)]],Tabelle28[],3,FALSE)</f>
        <v>#N/A</v>
      </c>
      <c r="B71" s="30"/>
      <c r="C71" s="31" t="e">
        <f>VLOOKUP(Tabelle1[[#This Row],[Institution (RORid)]],Tabelle28[],4,FALSE)</f>
        <v>#N/A</v>
      </c>
      <c r="D71" s="41">
        <v>2021</v>
      </c>
      <c r="E71" s="41" t="s">
        <v>13</v>
      </c>
      <c r="F71" s="41" t="s">
        <v>11</v>
      </c>
      <c r="G71" s="41" t="s">
        <v>11</v>
      </c>
      <c r="H71" s="36"/>
    </row>
    <row r="72" spans="1:8" x14ac:dyDescent="0.25">
      <c r="A72" s="39" t="e">
        <f>VLOOKUP(Tabelle1[[#This Row],[Institution (RORid)]],Tabelle28[],3,FALSE)</f>
        <v>#N/A</v>
      </c>
      <c r="B72" s="40"/>
      <c r="C72" s="41" t="e">
        <f>VLOOKUP(Tabelle1[[#This Row],[Institution (RORid)]],Tabelle28[],4,FALSE)</f>
        <v>#N/A</v>
      </c>
      <c r="D72" s="41">
        <v>2021</v>
      </c>
      <c r="E72" s="41" t="s">
        <v>13</v>
      </c>
      <c r="F72" s="31"/>
      <c r="G72" s="31" t="s">
        <v>163</v>
      </c>
      <c r="H72" s="42"/>
    </row>
    <row r="73" spans="1:8" x14ac:dyDescent="0.25">
      <c r="A73" s="39" t="e">
        <f>VLOOKUP(Tabelle1[[#This Row],[Institution (RORid)]],Tabelle28[],3,FALSE)</f>
        <v>#N/A</v>
      </c>
      <c r="B73" s="40"/>
      <c r="C73" s="41" t="e">
        <f>VLOOKUP(Tabelle1[[#This Row],[Institution (RORid)]],Tabelle28[],4,FALSE)</f>
        <v>#N/A</v>
      </c>
      <c r="D73" s="41">
        <v>2021</v>
      </c>
      <c r="E73" s="31" t="s">
        <v>13</v>
      </c>
      <c r="F73" s="31" t="s">
        <v>7</v>
      </c>
      <c r="G73" s="31" t="s">
        <v>9</v>
      </c>
      <c r="H73" s="42"/>
    </row>
    <row r="74" spans="1:8" x14ac:dyDescent="0.25">
      <c r="A74" s="39" t="e">
        <f>VLOOKUP(Tabelle1[[#This Row],[Institution (RORid)]],Tabelle28[],3,FALSE)</f>
        <v>#N/A</v>
      </c>
      <c r="B74" s="40"/>
      <c r="C74" s="41" t="e">
        <f>VLOOKUP(Tabelle1[[#This Row],[Institution (RORid)]],Tabelle28[],4,FALSE)</f>
        <v>#N/A</v>
      </c>
      <c r="D74" s="41">
        <v>2021</v>
      </c>
      <c r="E74" s="31" t="s">
        <v>13</v>
      </c>
      <c r="F74" s="31" t="s">
        <v>7</v>
      </c>
      <c r="G74" s="31" t="s">
        <v>8</v>
      </c>
      <c r="H74" s="42"/>
    </row>
    <row r="75" spans="1:8" x14ac:dyDescent="0.25">
      <c r="A75" s="39" t="e">
        <f>VLOOKUP(Tabelle1[[#This Row],[Institution (RORid)]],Tabelle28[],3,FALSE)</f>
        <v>#N/A</v>
      </c>
      <c r="B75" s="40"/>
      <c r="C75" s="41" t="e">
        <f>VLOOKUP(Tabelle1[[#This Row],[Institution (RORid)]],Tabelle28[],4,FALSE)</f>
        <v>#N/A</v>
      </c>
      <c r="D75" s="41">
        <v>2021</v>
      </c>
      <c r="E75" s="31" t="s">
        <v>13</v>
      </c>
      <c r="F75" s="31" t="s">
        <v>7</v>
      </c>
      <c r="G75" s="31" t="s">
        <v>10</v>
      </c>
      <c r="H75" s="42"/>
    </row>
    <row r="76" spans="1:8" hidden="1" x14ac:dyDescent="0.25">
      <c r="A76" s="29" t="e">
        <f>VLOOKUP(Tabelle1[[#This Row],[Institution (RORid)]],Tabelle28[],3,FALSE)</f>
        <v>#N/A</v>
      </c>
      <c r="B76" s="30"/>
      <c r="C76" s="31" t="e">
        <f>VLOOKUP(Tabelle1[[#This Row],[Institution (RORid)]],Tabelle28[],4,FALSE)</f>
        <v>#N/A</v>
      </c>
      <c r="D76" s="41">
        <v>2021</v>
      </c>
      <c r="E76" s="41" t="s">
        <v>13</v>
      </c>
      <c r="F76" s="41" t="s">
        <v>7</v>
      </c>
      <c r="G76" s="41" t="s">
        <v>7</v>
      </c>
      <c r="H76" s="36"/>
    </row>
    <row r="77" spans="1:8" x14ac:dyDescent="0.25">
      <c r="A77" s="39" t="e">
        <f>VLOOKUP(Tabelle1[[#This Row],[Institution (RORid)]],Tabelle28[],3,FALSE)</f>
        <v>#N/A</v>
      </c>
      <c r="B77" s="40"/>
      <c r="C77" s="41" t="e">
        <f>VLOOKUP(Tabelle1[[#This Row],[Institution (RORid)]],Tabelle28[],4,FALSE)</f>
        <v>#N/A</v>
      </c>
      <c r="D77" s="41">
        <v>2021</v>
      </c>
      <c r="E77" s="41" t="s">
        <v>14</v>
      </c>
      <c r="F77" s="41" t="s">
        <v>11</v>
      </c>
      <c r="G77" s="41" t="s">
        <v>11</v>
      </c>
      <c r="H77" s="42"/>
    </row>
    <row r="78" spans="1:8" x14ac:dyDescent="0.25">
      <c r="A78" s="39" t="e">
        <f>VLOOKUP(Tabelle1[[#This Row],[Institution (RORid)]],Tabelle28[],3,FALSE)</f>
        <v>#N/A</v>
      </c>
      <c r="B78" s="40"/>
      <c r="C78" s="41" t="e">
        <f>VLOOKUP(Tabelle1[[#This Row],[Institution (RORid)]],Tabelle28[],4,FALSE)</f>
        <v>#N/A</v>
      </c>
      <c r="D78" s="41">
        <v>2021</v>
      </c>
      <c r="E78" s="41" t="s">
        <v>14</v>
      </c>
      <c r="F78" s="31"/>
      <c r="G78" s="31" t="s">
        <v>163</v>
      </c>
      <c r="H78" s="42"/>
    </row>
    <row r="79" spans="1:8" x14ac:dyDescent="0.25">
      <c r="A79" s="39" t="e">
        <f>VLOOKUP(Tabelle1[[#This Row],[Institution (RORid)]],Tabelle28[],3,FALSE)</f>
        <v>#N/A</v>
      </c>
      <c r="B79" s="40"/>
      <c r="C79" s="41" t="e">
        <f>VLOOKUP(Tabelle1[[#This Row],[Institution (RORid)]],Tabelle28[],4,FALSE)</f>
        <v>#N/A</v>
      </c>
      <c r="D79" s="41">
        <v>2021</v>
      </c>
      <c r="E79" s="31" t="s">
        <v>14</v>
      </c>
      <c r="F79" s="31" t="s">
        <v>7</v>
      </c>
      <c r="G79" s="31" t="s">
        <v>9</v>
      </c>
      <c r="H79" s="42"/>
    </row>
    <row r="80" spans="1:8" x14ac:dyDescent="0.25">
      <c r="A80" s="39" t="e">
        <f>VLOOKUP(Tabelle1[[#This Row],[Institution (RORid)]],Tabelle28[],3,FALSE)</f>
        <v>#N/A</v>
      </c>
      <c r="B80" s="40"/>
      <c r="C80" s="41" t="e">
        <f>VLOOKUP(Tabelle1[[#This Row],[Institution (RORid)]],Tabelle28[],4,FALSE)</f>
        <v>#N/A</v>
      </c>
      <c r="D80" s="41">
        <v>2021</v>
      </c>
      <c r="E80" s="31" t="s">
        <v>14</v>
      </c>
      <c r="F80" s="31" t="s">
        <v>7</v>
      </c>
      <c r="G80" s="31" t="s">
        <v>8</v>
      </c>
      <c r="H80" s="42"/>
    </row>
    <row r="81" spans="1:8" x14ac:dyDescent="0.25">
      <c r="A81" s="29" t="e">
        <f>VLOOKUP(Tabelle1[[#This Row],[Institution (RORid)]],Tabelle28[],3,FALSE)</f>
        <v>#N/A</v>
      </c>
      <c r="B81" s="30"/>
      <c r="C81" s="31" t="e">
        <f>VLOOKUP(Tabelle1[[#This Row],[Institution (RORid)]],Tabelle28[],4,FALSE)</f>
        <v>#N/A</v>
      </c>
      <c r="D81" s="41">
        <v>2021</v>
      </c>
      <c r="E81" s="31" t="s">
        <v>14</v>
      </c>
      <c r="F81" s="31" t="s">
        <v>7</v>
      </c>
      <c r="G81" s="31" t="s">
        <v>10</v>
      </c>
      <c r="H81" s="36"/>
    </row>
    <row r="82" spans="1:8" hidden="1" x14ac:dyDescent="0.25">
      <c r="A82" s="39" t="e">
        <f>VLOOKUP(Tabelle1[[#This Row],[Institution (RORid)]],Tabelle28[],3,FALSE)</f>
        <v>#N/A</v>
      </c>
      <c r="B82" s="40"/>
      <c r="C82" s="41" t="e">
        <f>VLOOKUP(Tabelle1[[#This Row],[Institution (RORid)]],Tabelle28[],4,FALSE)</f>
        <v>#N/A</v>
      </c>
      <c r="D82" s="41">
        <v>2021</v>
      </c>
      <c r="E82" s="41" t="s">
        <v>14</v>
      </c>
      <c r="F82" s="41" t="s">
        <v>7</v>
      </c>
      <c r="G82" s="41" t="s">
        <v>7</v>
      </c>
      <c r="H82" s="42"/>
    </row>
    <row r="83" spans="1:8" x14ac:dyDescent="0.25">
      <c r="A83" s="39" t="e">
        <f>VLOOKUP(Tabelle1[[#This Row],[Institution (RORid)]],Tabelle28[],3,FALSE)</f>
        <v>#N/A</v>
      </c>
      <c r="B83" s="40"/>
      <c r="C83" s="41" t="e">
        <f>VLOOKUP(Tabelle1[[#This Row],[Institution (RORid)]],Tabelle28[],4,FALSE)</f>
        <v>#N/A</v>
      </c>
      <c r="D83" s="41">
        <v>2021</v>
      </c>
      <c r="E83" s="41" t="s">
        <v>6</v>
      </c>
      <c r="F83" s="41" t="s">
        <v>11</v>
      </c>
      <c r="G83" s="41" t="s">
        <v>11</v>
      </c>
      <c r="H83" s="42"/>
    </row>
    <row r="84" spans="1:8" x14ac:dyDescent="0.25">
      <c r="A84" s="39" t="e">
        <f>VLOOKUP(Tabelle1[[#This Row],[Institution (RORid)]],Tabelle28[],3,FALSE)</f>
        <v>#N/A</v>
      </c>
      <c r="B84" s="40"/>
      <c r="C84" s="41" t="e">
        <f>VLOOKUP(Tabelle1[[#This Row],[Institution (RORid)]],Tabelle28[],4,FALSE)</f>
        <v>#N/A</v>
      </c>
      <c r="D84" s="41">
        <v>2021</v>
      </c>
      <c r="E84" s="41" t="s">
        <v>6</v>
      </c>
      <c r="F84" s="31"/>
      <c r="G84" s="31" t="s">
        <v>163</v>
      </c>
      <c r="H84" s="42"/>
    </row>
    <row r="85" spans="1:8" x14ac:dyDescent="0.25">
      <c r="A85" s="39" t="e">
        <f>VLOOKUP(Tabelle1[[#This Row],[Institution (RORid)]],Tabelle28[],3,FALSE)</f>
        <v>#N/A</v>
      </c>
      <c r="B85" s="47"/>
      <c r="C85" s="41" t="e">
        <f>VLOOKUP(Tabelle1[[#This Row],[Institution (RORid)]],Tabelle28[],4,FALSE)</f>
        <v>#N/A</v>
      </c>
      <c r="D85" s="41">
        <v>2021</v>
      </c>
      <c r="E85" s="31" t="s">
        <v>6</v>
      </c>
      <c r="F85" s="31" t="s">
        <v>7</v>
      </c>
      <c r="G85" s="31" t="s">
        <v>9</v>
      </c>
      <c r="H85" s="48"/>
    </row>
    <row r="86" spans="1:8" x14ac:dyDescent="0.25">
      <c r="A86" s="29" t="e">
        <f>VLOOKUP(Tabelle1[[#This Row],[Institution (RORid)]],Tabelle28[],3,FALSE)</f>
        <v>#N/A</v>
      </c>
      <c r="B86" s="30"/>
      <c r="C86" s="31" t="e">
        <f>VLOOKUP(Tabelle1[[#This Row],[Institution (RORid)]],Tabelle28[],4,FALSE)</f>
        <v>#N/A</v>
      </c>
      <c r="D86" s="41">
        <v>2021</v>
      </c>
      <c r="E86" s="31" t="s">
        <v>6</v>
      </c>
      <c r="F86" s="31" t="s">
        <v>7</v>
      </c>
      <c r="G86" s="31" t="s">
        <v>8</v>
      </c>
      <c r="H86" s="36"/>
    </row>
    <row r="87" spans="1:8" x14ac:dyDescent="0.25">
      <c r="A87" s="39" t="e">
        <f>VLOOKUP(Tabelle1[[#This Row],[Institution (RORid)]],Tabelle28[],3,FALSE)</f>
        <v>#N/A</v>
      </c>
      <c r="B87" s="40"/>
      <c r="C87" s="41" t="e">
        <f>VLOOKUP(Tabelle1[[#This Row],[Institution (RORid)]],Tabelle28[],4,FALSE)</f>
        <v>#N/A</v>
      </c>
      <c r="D87" s="41">
        <v>2021</v>
      </c>
      <c r="E87" s="31" t="s">
        <v>6</v>
      </c>
      <c r="F87" s="31" t="s">
        <v>7</v>
      </c>
      <c r="G87" s="31" t="s">
        <v>10</v>
      </c>
      <c r="H87" s="42"/>
    </row>
    <row r="88" spans="1:8" hidden="1" x14ac:dyDescent="0.25">
      <c r="A88" s="39" t="e">
        <f>VLOOKUP(Tabelle1[[#This Row],[Institution (RORid)]],Tabelle28[],3,FALSE)</f>
        <v>#N/A</v>
      </c>
      <c r="B88" s="40"/>
      <c r="C88" s="41" t="e">
        <f>VLOOKUP(Tabelle1[[#This Row],[Institution (RORid)]],Tabelle28[],4,FALSE)</f>
        <v>#N/A</v>
      </c>
      <c r="D88" s="41">
        <v>2021</v>
      </c>
      <c r="E88" s="41" t="s">
        <v>6</v>
      </c>
      <c r="F88" s="41" t="s">
        <v>7</v>
      </c>
      <c r="G88" s="41" t="s">
        <v>7</v>
      </c>
      <c r="H88" s="42"/>
    </row>
    <row r="89" spans="1:8" x14ac:dyDescent="0.25">
      <c r="A89" s="39" t="e">
        <f>VLOOKUP(Tabelle1[[#This Row],[Institution (RORid)]],Tabelle28[],3,FALSE)</f>
        <v>#N/A</v>
      </c>
      <c r="B89" s="40"/>
      <c r="C89" s="41" t="e">
        <f>VLOOKUP(Tabelle1[[#This Row],[Institution (RORid)]],Tabelle28[],4,FALSE)</f>
        <v>#N/A</v>
      </c>
      <c r="D89" s="41">
        <v>2020</v>
      </c>
      <c r="E89" s="41" t="s">
        <v>12</v>
      </c>
      <c r="F89" s="41" t="s">
        <v>11</v>
      </c>
      <c r="G89" s="41" t="s">
        <v>11</v>
      </c>
      <c r="H89" s="42"/>
    </row>
    <row r="90" spans="1:8" x14ac:dyDescent="0.25">
      <c r="A90" s="39" t="e">
        <f>VLOOKUP(Tabelle1[[#This Row],[Institution (RORid)]],Tabelle28[],3,FALSE)</f>
        <v>#N/A</v>
      </c>
      <c r="B90" s="40"/>
      <c r="C90" s="41" t="e">
        <f>VLOOKUP(Tabelle1[[#This Row],[Institution (RORid)]],Tabelle28[],4,FALSE)</f>
        <v>#N/A</v>
      </c>
      <c r="D90" s="41">
        <v>2020</v>
      </c>
      <c r="E90" s="41" t="s">
        <v>12</v>
      </c>
      <c r="F90" s="41" t="s">
        <v>11</v>
      </c>
      <c r="G90" s="41" t="s">
        <v>163</v>
      </c>
      <c r="H90" s="42"/>
    </row>
    <row r="91" spans="1:8" x14ac:dyDescent="0.25">
      <c r="A91" s="29" t="e">
        <f>VLOOKUP(Tabelle1[[#This Row],[Institution (RORid)]],Tabelle28[],3,FALSE)</f>
        <v>#N/A</v>
      </c>
      <c r="B91" s="30"/>
      <c r="C91" s="31" t="e">
        <f>VLOOKUP(Tabelle1[[#This Row],[Institution (RORid)]],Tabelle28[],4,FALSE)</f>
        <v>#N/A</v>
      </c>
      <c r="D91" s="41">
        <v>2020</v>
      </c>
      <c r="E91" s="31" t="s">
        <v>12</v>
      </c>
      <c r="F91" s="31" t="s">
        <v>7</v>
      </c>
      <c r="G91" s="31" t="s">
        <v>9</v>
      </c>
      <c r="H91" s="36"/>
    </row>
    <row r="92" spans="1:8" x14ac:dyDescent="0.25">
      <c r="A92" s="39" t="e">
        <f>VLOOKUP(Tabelle1[[#This Row],[Institution (RORid)]],Tabelle28[],3,FALSE)</f>
        <v>#N/A</v>
      </c>
      <c r="B92" s="40"/>
      <c r="C92" s="41" t="e">
        <f>VLOOKUP(Tabelle1[[#This Row],[Institution (RORid)]],Tabelle28[],4,FALSE)</f>
        <v>#N/A</v>
      </c>
      <c r="D92" s="41">
        <v>2020</v>
      </c>
      <c r="E92" s="31" t="s">
        <v>12</v>
      </c>
      <c r="F92" s="31" t="s">
        <v>7</v>
      </c>
      <c r="G92" s="31" t="s">
        <v>8</v>
      </c>
      <c r="H92" s="42"/>
    </row>
    <row r="93" spans="1:8" x14ac:dyDescent="0.25">
      <c r="A93" s="39" t="e">
        <f>VLOOKUP(Tabelle1[[#This Row],[Institution (RORid)]],Tabelle28[],3,FALSE)</f>
        <v>#N/A</v>
      </c>
      <c r="B93" s="40"/>
      <c r="C93" s="41" t="e">
        <f>VLOOKUP(Tabelle1[[#This Row],[Institution (RORid)]],Tabelle28[],4,FALSE)</f>
        <v>#N/A</v>
      </c>
      <c r="D93" s="41">
        <v>2020</v>
      </c>
      <c r="E93" s="31" t="s">
        <v>12</v>
      </c>
      <c r="F93" s="31" t="s">
        <v>7</v>
      </c>
      <c r="G93" s="31" t="s">
        <v>10</v>
      </c>
      <c r="H93" s="42"/>
    </row>
    <row r="94" spans="1:8" hidden="1" x14ac:dyDescent="0.25">
      <c r="A94" s="39" t="e">
        <f>VLOOKUP(Tabelle1[[#This Row],[Institution (RORid)]],Tabelle28[],3,FALSE)</f>
        <v>#N/A</v>
      </c>
      <c r="B94" s="40"/>
      <c r="C94" s="41" t="e">
        <f>VLOOKUP(Tabelle1[[#This Row],[Institution (RORid)]],Tabelle28[],4,FALSE)</f>
        <v>#N/A</v>
      </c>
      <c r="D94" s="41">
        <v>2020</v>
      </c>
      <c r="E94" s="41" t="s">
        <v>12</v>
      </c>
      <c r="F94" s="41" t="s">
        <v>7</v>
      </c>
      <c r="G94" s="41" t="s">
        <v>7</v>
      </c>
      <c r="H94" s="42"/>
    </row>
    <row r="95" spans="1:8" x14ac:dyDescent="0.25">
      <c r="A95" s="39" t="e">
        <f>VLOOKUP(Tabelle1[[#This Row],[Institution (RORid)]],Tabelle28[],3,FALSE)</f>
        <v>#N/A</v>
      </c>
      <c r="B95" s="40"/>
      <c r="C95" s="41" t="e">
        <f>VLOOKUP(Tabelle1[[#This Row],[Institution (RORid)]],Tabelle28[],4,FALSE)</f>
        <v>#N/A</v>
      </c>
      <c r="D95" s="41">
        <v>2020</v>
      </c>
      <c r="E95" s="41" t="s">
        <v>13</v>
      </c>
      <c r="F95" s="41" t="s">
        <v>11</v>
      </c>
      <c r="G95" s="41" t="s">
        <v>11</v>
      </c>
      <c r="H95" s="42"/>
    </row>
    <row r="96" spans="1:8" x14ac:dyDescent="0.25">
      <c r="A96" s="29" t="e">
        <f>VLOOKUP(Tabelle1[[#This Row],[Institution (RORid)]],Tabelle28[],3,FALSE)</f>
        <v>#N/A</v>
      </c>
      <c r="B96" s="30"/>
      <c r="C96" s="31" t="e">
        <f>VLOOKUP(Tabelle1[[#This Row],[Institution (RORid)]],Tabelle28[],4,FALSE)</f>
        <v>#N/A</v>
      </c>
      <c r="D96" s="41">
        <v>2020</v>
      </c>
      <c r="E96" s="41" t="s">
        <v>13</v>
      </c>
      <c r="F96" s="31"/>
      <c r="G96" s="31" t="s">
        <v>163</v>
      </c>
      <c r="H96" s="36"/>
    </row>
    <row r="97" spans="1:8" x14ac:dyDescent="0.25">
      <c r="A97" s="29" t="e">
        <f>VLOOKUP(Tabelle1[[#This Row],[Institution (RORid)]],Tabelle28[],3,FALSE)</f>
        <v>#N/A</v>
      </c>
      <c r="B97" s="30"/>
      <c r="C97" s="31" t="e">
        <f>VLOOKUP(Tabelle1[[#This Row],[Institution (RORid)]],Tabelle28[],4,FALSE)</f>
        <v>#N/A</v>
      </c>
      <c r="D97" s="41">
        <v>2020</v>
      </c>
      <c r="E97" s="31" t="s">
        <v>13</v>
      </c>
      <c r="F97" s="31" t="s">
        <v>7</v>
      </c>
      <c r="G97" s="31" t="s">
        <v>9</v>
      </c>
      <c r="H97" s="36"/>
    </row>
    <row r="98" spans="1:8" x14ac:dyDescent="0.25">
      <c r="A98" s="29" t="e">
        <f>VLOOKUP(Tabelle1[[#This Row],[Institution (RORid)]],Tabelle28[],3,FALSE)</f>
        <v>#N/A</v>
      </c>
      <c r="B98" s="30"/>
      <c r="C98" s="31" t="e">
        <f>VLOOKUP(Tabelle1[[#This Row],[Institution (RORid)]],Tabelle28[],4,FALSE)</f>
        <v>#N/A</v>
      </c>
      <c r="D98" s="41">
        <v>2020</v>
      </c>
      <c r="E98" s="31" t="s">
        <v>13</v>
      </c>
      <c r="F98" s="31" t="s">
        <v>7</v>
      </c>
      <c r="G98" s="31" t="s">
        <v>8</v>
      </c>
      <c r="H98" s="36"/>
    </row>
    <row r="99" spans="1:8" x14ac:dyDescent="0.25">
      <c r="A99" s="29" t="e">
        <f>VLOOKUP(Tabelle1[[#This Row],[Institution (RORid)]],Tabelle28[],3,FALSE)</f>
        <v>#N/A</v>
      </c>
      <c r="B99" s="30"/>
      <c r="C99" s="31" t="e">
        <f>VLOOKUP(Tabelle1[[#This Row],[Institution (RORid)]],Tabelle28[],4,FALSE)</f>
        <v>#N/A</v>
      </c>
      <c r="D99" s="41">
        <v>2020</v>
      </c>
      <c r="E99" s="31" t="s">
        <v>13</v>
      </c>
      <c r="F99" s="31" t="s">
        <v>7</v>
      </c>
      <c r="G99" s="31" t="s">
        <v>10</v>
      </c>
      <c r="H99" s="36"/>
    </row>
    <row r="100" spans="1:8" hidden="1" x14ac:dyDescent="0.25">
      <c r="A100" s="29" t="e">
        <f>VLOOKUP(Tabelle1[[#This Row],[Institution (RORid)]],Tabelle28[],3,FALSE)</f>
        <v>#N/A</v>
      </c>
      <c r="B100" s="30"/>
      <c r="C100" s="31" t="e">
        <f>VLOOKUP(Tabelle1[[#This Row],[Institution (RORid)]],Tabelle28[],4,FALSE)</f>
        <v>#N/A</v>
      </c>
      <c r="D100" s="41">
        <v>2020</v>
      </c>
      <c r="E100" s="41" t="s">
        <v>13</v>
      </c>
      <c r="F100" s="41" t="s">
        <v>7</v>
      </c>
      <c r="G100" s="41" t="s">
        <v>7</v>
      </c>
      <c r="H100" s="36"/>
    </row>
    <row r="101" spans="1:8" x14ac:dyDescent="0.25">
      <c r="A101" s="29" t="e">
        <f>VLOOKUP(Tabelle1[[#This Row],[Institution (RORid)]],Tabelle28[],3,FALSE)</f>
        <v>#N/A</v>
      </c>
      <c r="B101" s="30"/>
      <c r="C101" s="31" t="e">
        <f>VLOOKUP(Tabelle1[[#This Row],[Institution (RORid)]],Tabelle28[],4,FALSE)</f>
        <v>#N/A</v>
      </c>
      <c r="D101" s="41">
        <v>2020</v>
      </c>
      <c r="E101" s="41" t="s">
        <v>14</v>
      </c>
      <c r="F101" s="41" t="s">
        <v>11</v>
      </c>
      <c r="G101" s="41" t="s">
        <v>11</v>
      </c>
      <c r="H101" s="36"/>
    </row>
    <row r="102" spans="1:8" x14ac:dyDescent="0.25">
      <c r="A102" s="29" t="e">
        <f>VLOOKUP(Tabelle1[[#This Row],[Institution (RORid)]],Tabelle28[],3,FALSE)</f>
        <v>#N/A</v>
      </c>
      <c r="B102" s="30"/>
      <c r="C102" s="31" t="e">
        <f>VLOOKUP(Tabelle1[[#This Row],[Institution (RORid)]],Tabelle28[],4,FALSE)</f>
        <v>#N/A</v>
      </c>
      <c r="D102" s="41">
        <v>2020</v>
      </c>
      <c r="E102" s="41" t="s">
        <v>14</v>
      </c>
      <c r="F102" s="31"/>
      <c r="G102" s="31" t="s">
        <v>163</v>
      </c>
      <c r="H102" s="36"/>
    </row>
    <row r="103" spans="1:8" x14ac:dyDescent="0.25">
      <c r="A103" s="29" t="e">
        <f>VLOOKUP(Tabelle1[[#This Row],[Institution (RORid)]],Tabelle28[],3,FALSE)</f>
        <v>#N/A</v>
      </c>
      <c r="B103" s="30"/>
      <c r="C103" s="31" t="e">
        <f>VLOOKUP(Tabelle1[[#This Row],[Institution (RORid)]],Tabelle28[],4,FALSE)</f>
        <v>#N/A</v>
      </c>
      <c r="D103" s="41">
        <v>2020</v>
      </c>
      <c r="E103" s="31" t="s">
        <v>14</v>
      </c>
      <c r="F103" s="31" t="s">
        <v>7</v>
      </c>
      <c r="G103" s="31" t="s">
        <v>9</v>
      </c>
      <c r="H103" s="36"/>
    </row>
    <row r="104" spans="1:8" x14ac:dyDescent="0.25">
      <c r="A104" s="29" t="e">
        <f>VLOOKUP(Tabelle1[[#This Row],[Institution (RORid)]],Tabelle28[],3,FALSE)</f>
        <v>#N/A</v>
      </c>
      <c r="B104" s="30"/>
      <c r="C104" s="31" t="e">
        <f>VLOOKUP(Tabelle1[[#This Row],[Institution (RORid)]],Tabelle28[],4,FALSE)</f>
        <v>#N/A</v>
      </c>
      <c r="D104" s="41">
        <v>2020</v>
      </c>
      <c r="E104" s="31" t="s">
        <v>14</v>
      </c>
      <c r="F104" s="31" t="s">
        <v>7</v>
      </c>
      <c r="G104" s="31" t="s">
        <v>8</v>
      </c>
      <c r="H104" s="36"/>
    </row>
    <row r="105" spans="1:8" x14ac:dyDescent="0.25">
      <c r="A105" s="29" t="e">
        <f>VLOOKUP(Tabelle1[[#This Row],[Institution (RORid)]],Tabelle28[],3,FALSE)</f>
        <v>#N/A</v>
      </c>
      <c r="B105" s="30"/>
      <c r="C105" s="31" t="e">
        <f>VLOOKUP(Tabelle1[[#This Row],[Institution (RORid)]],Tabelle28[],4,FALSE)</f>
        <v>#N/A</v>
      </c>
      <c r="D105" s="41">
        <v>2020</v>
      </c>
      <c r="E105" s="31" t="s">
        <v>14</v>
      </c>
      <c r="F105" s="31" t="s">
        <v>7</v>
      </c>
      <c r="G105" s="31" t="s">
        <v>10</v>
      </c>
      <c r="H105" s="36"/>
    </row>
    <row r="106" spans="1:8" hidden="1" x14ac:dyDescent="0.25">
      <c r="A106" s="29" t="e">
        <f>VLOOKUP(Tabelle1[[#This Row],[Institution (RORid)]],Tabelle28[],3,FALSE)</f>
        <v>#N/A</v>
      </c>
      <c r="B106" s="30"/>
      <c r="C106" s="31" t="e">
        <f>VLOOKUP(Tabelle1[[#This Row],[Institution (RORid)]],Tabelle28[],4,FALSE)</f>
        <v>#N/A</v>
      </c>
      <c r="D106" s="41">
        <v>2020</v>
      </c>
      <c r="E106" s="41" t="s">
        <v>14</v>
      </c>
      <c r="F106" s="41" t="s">
        <v>7</v>
      </c>
      <c r="G106" s="41" t="s">
        <v>7</v>
      </c>
      <c r="H106" s="36"/>
    </row>
    <row r="107" spans="1:8" x14ac:dyDescent="0.25">
      <c r="A107" s="29" t="e">
        <f>VLOOKUP(Tabelle1[[#This Row],[Institution (RORid)]],Tabelle28[],3,FALSE)</f>
        <v>#N/A</v>
      </c>
      <c r="B107" s="30"/>
      <c r="C107" s="31" t="e">
        <f>VLOOKUP(Tabelle1[[#This Row],[Institution (RORid)]],Tabelle28[],4,FALSE)</f>
        <v>#N/A</v>
      </c>
      <c r="D107" s="41">
        <v>2020</v>
      </c>
      <c r="E107" s="41" t="s">
        <v>6</v>
      </c>
      <c r="F107" s="41" t="s">
        <v>11</v>
      </c>
      <c r="G107" s="41" t="s">
        <v>11</v>
      </c>
      <c r="H107" s="36"/>
    </row>
    <row r="108" spans="1:8" x14ac:dyDescent="0.25">
      <c r="A108" s="29" t="e">
        <f>VLOOKUP(Tabelle1[[#This Row],[Institution (RORid)]],Tabelle28[],3,FALSE)</f>
        <v>#N/A</v>
      </c>
      <c r="B108" s="30"/>
      <c r="C108" s="31" t="e">
        <f>VLOOKUP(Tabelle1[[#This Row],[Institution (RORid)]],Tabelle28[],4,FALSE)</f>
        <v>#N/A</v>
      </c>
      <c r="D108" s="41">
        <v>2020</v>
      </c>
      <c r="E108" s="41" t="s">
        <v>6</v>
      </c>
      <c r="F108" s="31"/>
      <c r="G108" s="31" t="s">
        <v>163</v>
      </c>
      <c r="H108" s="36"/>
    </row>
    <row r="109" spans="1:8" x14ac:dyDescent="0.25">
      <c r="A109" s="29" t="e">
        <f>VLOOKUP(Tabelle1[[#This Row],[Institution (RORid)]],Tabelle28[],3,FALSE)</f>
        <v>#N/A</v>
      </c>
      <c r="B109" s="30"/>
      <c r="C109" s="31" t="e">
        <f>VLOOKUP(Tabelle1[[#This Row],[Institution (RORid)]],Tabelle28[],4,FALSE)</f>
        <v>#N/A</v>
      </c>
      <c r="D109" s="41">
        <v>2020</v>
      </c>
      <c r="E109" s="31" t="s">
        <v>6</v>
      </c>
      <c r="F109" s="31" t="s">
        <v>7</v>
      </c>
      <c r="G109" s="31" t="s">
        <v>9</v>
      </c>
      <c r="H109" s="36"/>
    </row>
    <row r="110" spans="1:8" x14ac:dyDescent="0.25">
      <c r="A110" s="29" t="e">
        <f>VLOOKUP(Tabelle1[[#This Row],[Institution (RORid)]],Tabelle28[],3,FALSE)</f>
        <v>#N/A</v>
      </c>
      <c r="B110" s="30"/>
      <c r="C110" s="31" t="e">
        <f>VLOOKUP(Tabelle1[[#This Row],[Institution (RORid)]],Tabelle28[],4,FALSE)</f>
        <v>#N/A</v>
      </c>
      <c r="D110" s="41">
        <v>2020</v>
      </c>
      <c r="E110" s="31" t="s">
        <v>6</v>
      </c>
      <c r="F110" s="31" t="s">
        <v>7</v>
      </c>
      <c r="G110" s="31" t="s">
        <v>8</v>
      </c>
      <c r="H110" s="36"/>
    </row>
    <row r="111" spans="1:8" x14ac:dyDescent="0.25">
      <c r="A111" s="29" t="e">
        <f>VLOOKUP(Tabelle1[[#This Row],[Institution (RORid)]],Tabelle28[],3,FALSE)</f>
        <v>#N/A</v>
      </c>
      <c r="B111" s="30"/>
      <c r="C111" s="31" t="e">
        <f>VLOOKUP(Tabelle1[[#This Row],[Institution (RORid)]],Tabelle28[],4,FALSE)</f>
        <v>#N/A</v>
      </c>
      <c r="D111" s="41">
        <v>2020</v>
      </c>
      <c r="E111" s="31" t="s">
        <v>6</v>
      </c>
      <c r="F111" s="31" t="s">
        <v>7</v>
      </c>
      <c r="G111" s="31" t="s">
        <v>10</v>
      </c>
      <c r="H111" s="36"/>
    </row>
    <row r="112" spans="1:8" hidden="1" x14ac:dyDescent="0.25">
      <c r="A112" s="29" t="e">
        <f>VLOOKUP(Tabelle1[[#This Row],[Institution (RORid)]],Tabelle28[],3,FALSE)</f>
        <v>#N/A</v>
      </c>
      <c r="B112" s="30"/>
      <c r="C112" s="31" t="e">
        <f>VLOOKUP(Tabelle1[[#This Row],[Institution (RORid)]],Tabelle28[],4,FALSE)</f>
        <v>#N/A</v>
      </c>
      <c r="D112" s="41">
        <v>2020</v>
      </c>
      <c r="E112" s="41" t="s">
        <v>6</v>
      </c>
      <c r="F112" s="41" t="s">
        <v>7</v>
      </c>
      <c r="G112" s="41" t="s">
        <v>7</v>
      </c>
      <c r="H112" s="36"/>
    </row>
  </sheetData>
  <mergeCells count="6">
    <mergeCell ref="B8:D8"/>
    <mergeCell ref="E8:H8"/>
    <mergeCell ref="E11:F11"/>
    <mergeCell ref="E12:F12"/>
    <mergeCell ref="E13:F13"/>
    <mergeCell ref="E10:F10"/>
  </mergeCells>
  <dataValidations count="2">
    <dataValidation type="date" allowBlank="1" showInputMessage="1" showErrorMessage="1" sqref="B7" xr:uid="{9A9B6DC4-80DF-4B23-AEE4-E8D20450A46C}">
      <formula1>44621</formula1>
      <formula2>44926</formula2>
    </dataValidation>
    <dataValidation type="whole" allowBlank="1" showInputMessage="1" showErrorMessage="1" sqref="H17:H112" xr:uid="{A6869461-DF3F-4B0D-A422-78D1FB00B522}">
      <formula1>0</formula1>
      <formula2>100000</formula2>
    </dataValidation>
  </dataValidations>
  <pageMargins left="0.70866141732283472" right="0.70866141732283472" top="0.78740157480314965" bottom="0.78740157480314965" header="0.31496062992125984" footer="0.31496062992125984"/>
  <pageSetup paperSize="9" scale="79" fitToHeight="0" orientation="landscape" blackAndWhite="1" r:id="rId1"/>
  <headerFooter differentFirst="1">
    <oddFooter>&amp;L&amp;"Source Sans Pro,Standard"&amp;10last update: 6 April 2023&amp;C&amp;"Source Sans Pro,Standard"&amp;10Consortium of Swiss Academic Libraries (CSAL)
oamonitor@consortium.ch&amp;R&amp;"Source Sans Pro,Standard"&amp;10&amp;P/&amp;N</oddFooter>
    <firstHeader>&amp;R&amp;G</firstHeader>
  </headerFooter>
  <legacyDrawing r:id="rId2"/>
  <legacyDrawingHF r:id="rId3"/>
  <tableParts count="1">
    <tablePart r:id="rId4"/>
  </tableParts>
  <extLst>
    <ext xmlns:x14="http://schemas.microsoft.com/office/spreadsheetml/2009/9/main" uri="{CCE6A557-97BC-4b89-ADB6-D9C93CAAB3DF}">
      <x14:dataValidations xmlns:xm="http://schemas.microsoft.com/office/excel/2006/main" count="3">
        <x14:dataValidation type="list" allowBlank="1" showInputMessage="1" showErrorMessage="1" xr:uid="{74CB02DD-BF29-4710-BDB2-9802793F1D9C}">
          <x14:formula1>
            <xm:f>'drop down'!$A$5:$A$8</xm:f>
          </x14:formula1>
          <xm:sqref>E11:E13</xm:sqref>
        </x14:dataValidation>
        <x14:dataValidation type="list" allowBlank="1" showInputMessage="1" showErrorMessage="1" xr:uid="{A694D474-19A9-43ED-A27A-A394C7753D76}">
          <x14:formula1>
            <xm:f>'drop down'!$A$1:$A$3</xm:f>
          </x14:formula1>
          <xm:sqref>B8:D8</xm:sqref>
        </x14:dataValidation>
        <x14:dataValidation type="list" allowBlank="1" showInputMessage="1" showErrorMessage="1" xr:uid="{843D0FC0-04CD-40F1-843C-705ED993BBAA}">
          <x14:formula1>
            <xm:f>'drop down'!$A$10:$A$11</xm:f>
          </x14:formula1>
          <xm:sqref>G11:G13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38FF4-30E3-4CD5-B4F6-3544347C82EF}">
  <dimension ref="A1:ANR59"/>
  <sheetViews>
    <sheetView showGridLines="0" zoomScaleNormal="100" workbookViewId="0">
      <selection activeCell="C4" sqref="C4"/>
    </sheetView>
  </sheetViews>
  <sheetFormatPr baseColWidth="10" defaultColWidth="27" defaultRowHeight="15" x14ac:dyDescent="0.25"/>
  <cols>
    <col min="1" max="1" width="12.7109375" style="2" customWidth="1"/>
    <col min="2" max="2" width="27" style="2"/>
    <col min="3" max="3" width="42.7109375" style="2" customWidth="1"/>
    <col min="4" max="4" width="34.28515625" style="4" bestFit="1" customWidth="1"/>
    <col min="5" max="5" width="34.85546875" style="4" customWidth="1"/>
    <col min="6" max="6" width="44.5703125" style="4" bestFit="1" customWidth="1"/>
    <col min="7" max="16384" width="27" style="4"/>
  </cols>
  <sheetData>
    <row r="1" spans="1:6 1058:1058" ht="18.75" x14ac:dyDescent="0.3">
      <c r="A1" s="1" t="s">
        <v>132</v>
      </c>
      <c r="B1" s="4"/>
      <c r="C1" s="4"/>
    </row>
    <row r="2" spans="1:6 1058:1058" ht="18.75" x14ac:dyDescent="0.3">
      <c r="A2" s="3" t="s">
        <v>133</v>
      </c>
      <c r="B2" s="4"/>
      <c r="C2" s="4"/>
      <c r="ANR2" s="5" t="str">
        <f>HYPERLINK("https://ror.org/"&amp;A21,"https://ror.org/"&amp;A21)</f>
        <v>https://ror.org/040gs8e06</v>
      </c>
    </row>
    <row r="3" spans="1:6 1058:1058" ht="18.75" x14ac:dyDescent="0.3">
      <c r="A3" s="3"/>
      <c r="B3" s="4"/>
      <c r="C3" s="4"/>
      <c r="ANR3" s="5"/>
    </row>
    <row r="4" spans="1:6 1058:1058" x14ac:dyDescent="0.25">
      <c r="A4" s="4" t="s">
        <v>154</v>
      </c>
      <c r="B4" s="4"/>
      <c r="C4" s="4"/>
    </row>
    <row r="5" spans="1:6 1058:1058" x14ac:dyDescent="0.25">
      <c r="A5" s="4"/>
      <c r="B5" s="4"/>
      <c r="C5" s="4"/>
    </row>
    <row r="6" spans="1:6 1058:1058" x14ac:dyDescent="0.25">
      <c r="A6" s="4"/>
      <c r="B6" s="4"/>
      <c r="C6" s="4"/>
    </row>
    <row r="7" spans="1:6 1058:1058" s="6" customFormat="1" ht="56.25" customHeight="1" x14ac:dyDescent="0.25">
      <c r="A7" s="8" t="s">
        <v>18</v>
      </c>
      <c r="B7" s="9" t="s">
        <v>19</v>
      </c>
      <c r="C7" s="10" t="s">
        <v>0</v>
      </c>
      <c r="D7" s="10" t="s">
        <v>15</v>
      </c>
      <c r="E7" s="10" t="s">
        <v>16</v>
      </c>
      <c r="F7" s="10" t="s">
        <v>17</v>
      </c>
    </row>
    <row r="8" spans="1:6 1058:1058" ht="15" customHeight="1" x14ac:dyDescent="0.25">
      <c r="A8" s="11" t="s">
        <v>79</v>
      </c>
      <c r="B8" s="43" t="str">
        <f t="shared" ref="B8:B39" si="0">HYPERLINK("https://ror.org/"&amp;A8,"https://ror.org/"&amp;A8)</f>
        <v>https://ror.org/02bnkt322</v>
      </c>
      <c r="C8" s="11" t="s">
        <v>75</v>
      </c>
      <c r="D8" s="12" t="s">
        <v>76</v>
      </c>
      <c r="E8" s="11" t="s">
        <v>77</v>
      </c>
      <c r="F8" s="12" t="s">
        <v>78</v>
      </c>
    </row>
    <row r="9" spans="1:6 1058:1058" ht="15" customHeight="1" x14ac:dyDescent="0.25">
      <c r="A9" s="11" t="s">
        <v>41</v>
      </c>
      <c r="B9" s="43" t="str">
        <f t="shared" si="0"/>
        <v>https://ror.org/02s376052</v>
      </c>
      <c r="C9" s="11" t="s">
        <v>40</v>
      </c>
      <c r="D9" s="12" t="s">
        <v>151</v>
      </c>
      <c r="E9" s="11" t="s">
        <v>152</v>
      </c>
      <c r="F9" s="12" t="s">
        <v>153</v>
      </c>
    </row>
    <row r="10" spans="1:6 1058:1058" ht="15" customHeight="1" x14ac:dyDescent="0.25">
      <c r="A10" s="11" t="s">
        <v>43</v>
      </c>
      <c r="B10" s="43" t="str">
        <f t="shared" si="0"/>
        <v>https://ror.org/05a28rw58</v>
      </c>
      <c r="C10" s="11" t="s">
        <v>42</v>
      </c>
      <c r="D10" s="12" t="s">
        <v>151</v>
      </c>
      <c r="E10" s="11" t="s">
        <v>152</v>
      </c>
      <c r="F10" s="12" t="s">
        <v>153</v>
      </c>
    </row>
    <row r="11" spans="1:6 1058:1058" ht="15" customHeight="1" x14ac:dyDescent="0.25">
      <c r="A11" s="11" t="s">
        <v>118</v>
      </c>
      <c r="B11" s="43" t="str">
        <f t="shared" si="0"/>
        <v>https://ror.org/015pmkr43</v>
      </c>
      <c r="C11" s="11" t="s">
        <v>117</v>
      </c>
      <c r="D11" s="12" t="s">
        <v>101</v>
      </c>
      <c r="E11" s="11" t="s">
        <v>102</v>
      </c>
      <c r="F11" s="12" t="s">
        <v>103</v>
      </c>
    </row>
    <row r="12" spans="1:6 1058:1058" ht="15" customHeight="1" x14ac:dyDescent="0.25">
      <c r="A12" s="11" t="s">
        <v>106</v>
      </c>
      <c r="B12" s="43" t="str">
        <f t="shared" si="0"/>
        <v>https://ror.org/01bvm0h13</v>
      </c>
      <c r="C12" s="11" t="s">
        <v>105</v>
      </c>
      <c r="D12" s="12" t="s">
        <v>101</v>
      </c>
      <c r="E12" s="11" t="s">
        <v>102</v>
      </c>
      <c r="F12" s="12" t="s">
        <v>103</v>
      </c>
    </row>
    <row r="13" spans="1:6 1058:1058" ht="15" customHeight="1" x14ac:dyDescent="0.25">
      <c r="A13" s="11" t="s">
        <v>120</v>
      </c>
      <c r="B13" s="43" t="str">
        <f t="shared" si="0"/>
        <v>https://ror.org/048gre751</v>
      </c>
      <c r="C13" s="11" t="s">
        <v>119</v>
      </c>
      <c r="D13" s="12" t="s">
        <v>101</v>
      </c>
      <c r="E13" s="11" t="s">
        <v>102</v>
      </c>
      <c r="F13" s="12" t="s">
        <v>103</v>
      </c>
    </row>
    <row r="14" spans="1:6 1058:1058" ht="15" customHeight="1" x14ac:dyDescent="0.25">
      <c r="A14" s="11" t="s">
        <v>99</v>
      </c>
      <c r="B14" s="43" t="str">
        <f t="shared" si="0"/>
        <v>https://ror.org/049c2kr37</v>
      </c>
      <c r="C14" s="11" t="s">
        <v>98</v>
      </c>
      <c r="D14" s="12" t="s">
        <v>76</v>
      </c>
      <c r="E14" s="11" t="s">
        <v>77</v>
      </c>
      <c r="F14" s="12" t="s">
        <v>78</v>
      </c>
    </row>
    <row r="15" spans="1:6 1058:1058" ht="15" customHeight="1" x14ac:dyDescent="0.25">
      <c r="A15" s="11" t="s">
        <v>93</v>
      </c>
      <c r="B15" s="43" t="str">
        <f t="shared" si="0"/>
        <v>https://ror.org/04nd0xd48</v>
      </c>
      <c r="C15" s="11" t="s">
        <v>92</v>
      </c>
      <c r="D15" s="12" t="s">
        <v>76</v>
      </c>
      <c r="E15" s="11" t="s">
        <v>77</v>
      </c>
      <c r="F15" s="12" t="s">
        <v>78</v>
      </c>
    </row>
    <row r="16" spans="1:6 1058:1058" ht="15" customHeight="1" x14ac:dyDescent="0.25">
      <c r="A16" s="11" t="s">
        <v>83</v>
      </c>
      <c r="B16" s="43" t="str">
        <f t="shared" si="0"/>
        <v>https://ror.org/038mj2660</v>
      </c>
      <c r="C16" s="11" t="s">
        <v>82</v>
      </c>
      <c r="D16" s="12" t="s">
        <v>76</v>
      </c>
      <c r="E16" s="11" t="s">
        <v>77</v>
      </c>
      <c r="F16" s="12" t="s">
        <v>78</v>
      </c>
    </row>
    <row r="17" spans="1:6" ht="15" customHeight="1" x14ac:dyDescent="0.25">
      <c r="A17" s="11" t="s">
        <v>104</v>
      </c>
      <c r="B17" s="43" t="str">
        <f t="shared" si="0"/>
        <v>https://ror.org/05jf1ma54</v>
      </c>
      <c r="C17" s="11" t="s">
        <v>100</v>
      </c>
      <c r="D17" s="12" t="s">
        <v>101</v>
      </c>
      <c r="E17" s="11" t="s">
        <v>102</v>
      </c>
      <c r="F17" s="12" t="s">
        <v>103</v>
      </c>
    </row>
    <row r="18" spans="1:6" ht="15" customHeight="1" x14ac:dyDescent="0.25">
      <c r="A18" s="11" t="s">
        <v>129</v>
      </c>
      <c r="B18" s="43" t="str">
        <f t="shared" si="0"/>
        <v>https://ror.org/02fjgft97</v>
      </c>
      <c r="C18" s="11" t="s">
        <v>128</v>
      </c>
      <c r="D18" s="12" t="s">
        <v>101</v>
      </c>
      <c r="E18" s="11" t="s">
        <v>102</v>
      </c>
      <c r="F18" s="12" t="s">
        <v>103</v>
      </c>
    </row>
    <row r="19" spans="1:6" ht="15" customHeight="1" x14ac:dyDescent="0.25">
      <c r="A19" s="11" t="s">
        <v>131</v>
      </c>
      <c r="B19" s="43" t="str">
        <f t="shared" si="0"/>
        <v>https://ror.org/03fs41j10</v>
      </c>
      <c r="C19" s="11" t="s">
        <v>130</v>
      </c>
      <c r="D19" s="12" t="s">
        <v>101</v>
      </c>
      <c r="E19" s="11" t="s">
        <v>102</v>
      </c>
      <c r="F19" s="12" t="s">
        <v>103</v>
      </c>
    </row>
    <row r="20" spans="1:6" ht="15" customHeight="1" x14ac:dyDescent="0.25">
      <c r="A20" s="11" t="s">
        <v>122</v>
      </c>
      <c r="B20" s="43" t="str">
        <f t="shared" si="0"/>
        <v>https://ror.org/04bf6dq94</v>
      </c>
      <c r="C20" s="11" t="s">
        <v>121</v>
      </c>
      <c r="D20" s="12" t="s">
        <v>101</v>
      </c>
      <c r="E20" s="11" t="s">
        <v>102</v>
      </c>
      <c r="F20" s="12" t="s">
        <v>103</v>
      </c>
    </row>
    <row r="21" spans="1:6" ht="15" customHeight="1" x14ac:dyDescent="0.25">
      <c r="A21" s="11" t="s">
        <v>124</v>
      </c>
      <c r="B21" s="43" t="str">
        <f t="shared" si="0"/>
        <v>https://ror.org/040gs8e06</v>
      </c>
      <c r="C21" s="11" t="s">
        <v>123</v>
      </c>
      <c r="D21" s="12" t="s">
        <v>101</v>
      </c>
      <c r="E21" s="11" t="s">
        <v>102</v>
      </c>
      <c r="F21" s="12" t="s">
        <v>103</v>
      </c>
    </row>
    <row r="22" spans="1:6" ht="15" customHeight="1" x14ac:dyDescent="0.25">
      <c r="A22" s="11" t="s">
        <v>72</v>
      </c>
      <c r="B22" s="43" t="str">
        <f t="shared" si="0"/>
        <v>https://ror.org/03eh3y714</v>
      </c>
      <c r="C22" s="11" t="s">
        <v>71</v>
      </c>
      <c r="D22" s="12" t="s">
        <v>65</v>
      </c>
      <c r="E22" s="11" t="s">
        <v>66</v>
      </c>
      <c r="F22" s="12" t="s">
        <v>67</v>
      </c>
    </row>
    <row r="23" spans="1:6" ht="15" customHeight="1" x14ac:dyDescent="0.25">
      <c r="A23" s="11" t="s">
        <v>110</v>
      </c>
      <c r="B23" s="43" t="str">
        <f t="shared" si="0"/>
        <v>https://ror.org/00rqdn375</v>
      </c>
      <c r="C23" s="11" t="s">
        <v>109</v>
      </c>
      <c r="D23" s="12" t="s">
        <v>101</v>
      </c>
      <c r="E23" s="11" t="s">
        <v>102</v>
      </c>
      <c r="F23" s="12" t="s">
        <v>103</v>
      </c>
    </row>
    <row r="24" spans="1:6" ht="15" customHeight="1" x14ac:dyDescent="0.25">
      <c r="A24" s="11" t="s">
        <v>116</v>
      </c>
      <c r="B24" s="43" t="str">
        <f t="shared" si="0"/>
        <v>https://ror.org/05m37v666</v>
      </c>
      <c r="C24" s="11" t="s">
        <v>115</v>
      </c>
      <c r="D24" s="12" t="s">
        <v>101</v>
      </c>
      <c r="E24" s="11" t="s">
        <v>102</v>
      </c>
      <c r="F24" s="12" t="s">
        <v>103</v>
      </c>
    </row>
    <row r="25" spans="1:6" ht="15" customHeight="1" x14ac:dyDescent="0.25">
      <c r="A25" s="11" t="s">
        <v>74</v>
      </c>
      <c r="B25" s="43" t="str">
        <f t="shared" si="0"/>
        <v>https://ror.org/04bs5yc70</v>
      </c>
      <c r="C25" s="11" t="s">
        <v>73</v>
      </c>
      <c r="D25" s="12" t="s">
        <v>65</v>
      </c>
      <c r="E25" s="11" t="s">
        <v>66</v>
      </c>
      <c r="F25" s="12" t="s">
        <v>67</v>
      </c>
    </row>
    <row r="26" spans="1:6" ht="15" customHeight="1" x14ac:dyDescent="0.25">
      <c r="A26" s="11" t="s">
        <v>68</v>
      </c>
      <c r="B26" s="43" t="str">
        <f t="shared" si="0"/>
        <v>https://ror.org/00pc48d59</v>
      </c>
      <c r="C26" s="11" t="s">
        <v>64</v>
      </c>
      <c r="D26" s="12" t="s">
        <v>65</v>
      </c>
      <c r="E26" s="11" t="s">
        <v>66</v>
      </c>
      <c r="F26" s="12" t="s">
        <v>67</v>
      </c>
    </row>
    <row r="27" spans="1:6" ht="15" customHeight="1" x14ac:dyDescent="0.25">
      <c r="A27" s="11" t="s">
        <v>70</v>
      </c>
      <c r="B27" s="43" t="str">
        <f t="shared" si="0"/>
        <v>https://ror.org/02x681a42</v>
      </c>
      <c r="C27" s="11" t="s">
        <v>69</v>
      </c>
      <c r="D27" s="12" t="s">
        <v>65</v>
      </c>
      <c r="E27" s="11" t="s">
        <v>66</v>
      </c>
      <c r="F27" s="12" t="s">
        <v>67</v>
      </c>
    </row>
    <row r="28" spans="1:6" ht="15" customHeight="1" x14ac:dyDescent="0.25">
      <c r="A28" s="11" t="s">
        <v>127</v>
      </c>
      <c r="B28" s="43" t="str">
        <f t="shared" si="0"/>
        <v>https://ror.org/00zg4za48</v>
      </c>
      <c r="C28" s="11" t="s">
        <v>126</v>
      </c>
      <c r="D28" s="12" t="s">
        <v>101</v>
      </c>
      <c r="E28" s="11" t="s">
        <v>102</v>
      </c>
      <c r="F28" s="12" t="s">
        <v>103</v>
      </c>
    </row>
    <row r="29" spans="1:6" ht="15" customHeight="1" x14ac:dyDescent="0.25">
      <c r="A29" s="11" t="s">
        <v>31</v>
      </c>
      <c r="B29" s="43" t="str">
        <f t="shared" si="0"/>
        <v>https://ror.org/03c4atk17</v>
      </c>
      <c r="C29" s="11" t="s">
        <v>30</v>
      </c>
      <c r="D29" s="12" t="s">
        <v>151</v>
      </c>
      <c r="E29" s="11" t="s">
        <v>152</v>
      </c>
      <c r="F29" s="12" t="s">
        <v>153</v>
      </c>
    </row>
    <row r="30" spans="1:6" ht="15" customHeight="1" x14ac:dyDescent="0.25">
      <c r="A30" s="11" t="s">
        <v>49</v>
      </c>
      <c r="B30" s="44" t="str">
        <f t="shared" si="0"/>
        <v>https://ror.org/05fw3jg78</v>
      </c>
      <c r="C30" s="11" t="s">
        <v>48</v>
      </c>
      <c r="D30" s="12" t="s">
        <v>151</v>
      </c>
      <c r="E30" s="11" t="s">
        <v>152</v>
      </c>
      <c r="F30" s="12" t="s">
        <v>153</v>
      </c>
    </row>
    <row r="31" spans="1:6" ht="15" customHeight="1" x14ac:dyDescent="0.25">
      <c r="A31" s="11" t="s">
        <v>51</v>
      </c>
      <c r="B31" s="44" t="str">
        <f t="shared" si="0"/>
        <v>https://ror.org/04j21nf11</v>
      </c>
      <c r="C31" s="11" t="s">
        <v>50</v>
      </c>
      <c r="D31" s="12" t="s">
        <v>151</v>
      </c>
      <c r="E31" s="11" t="s">
        <v>152</v>
      </c>
      <c r="F31" s="12" t="s">
        <v>153</v>
      </c>
    </row>
    <row r="32" spans="1:6" ht="15" customHeight="1" x14ac:dyDescent="0.25">
      <c r="A32" s="11" t="s">
        <v>61</v>
      </c>
      <c r="B32" s="43" t="str">
        <f t="shared" si="0"/>
        <v>https://ror.org/02yzaka98</v>
      </c>
      <c r="C32" s="11" t="s">
        <v>60</v>
      </c>
      <c r="D32" s="12" t="s">
        <v>151</v>
      </c>
      <c r="E32" s="11" t="s">
        <v>152</v>
      </c>
      <c r="F32" s="12" t="s">
        <v>153</v>
      </c>
    </row>
    <row r="33" spans="1:6" ht="15" customHeight="1" x14ac:dyDescent="0.25">
      <c r="A33" s="11" t="s">
        <v>47</v>
      </c>
      <c r="B33" s="43" t="str">
        <f t="shared" si="0"/>
        <v>https://ror.org/02nhqek82</v>
      </c>
      <c r="C33" s="11" t="s">
        <v>46</v>
      </c>
      <c r="D33" s="12" t="s">
        <v>151</v>
      </c>
      <c r="E33" s="11" t="s">
        <v>152</v>
      </c>
      <c r="F33" s="12" t="s">
        <v>153</v>
      </c>
    </row>
    <row r="34" spans="1:6" ht="15" customHeight="1" x14ac:dyDescent="0.25">
      <c r="A34" s="11" t="s">
        <v>63</v>
      </c>
      <c r="B34" s="43" t="str">
        <f t="shared" si="0"/>
        <v>https://ror.org/035vb3h42</v>
      </c>
      <c r="C34" s="11" t="s">
        <v>62</v>
      </c>
      <c r="D34" s="12" t="s">
        <v>151</v>
      </c>
      <c r="E34" s="11" t="s">
        <v>152</v>
      </c>
      <c r="F34" s="12" t="s">
        <v>153</v>
      </c>
    </row>
    <row r="35" spans="1:6" ht="15" customHeight="1" x14ac:dyDescent="0.25">
      <c r="A35" s="11" t="s">
        <v>45</v>
      </c>
      <c r="B35" s="43" t="str">
        <f t="shared" si="0"/>
        <v>https://ror.org/04k51q396</v>
      </c>
      <c r="C35" s="11" t="s">
        <v>44</v>
      </c>
      <c r="D35" s="12" t="s">
        <v>151</v>
      </c>
      <c r="E35" s="11" t="s">
        <v>152</v>
      </c>
      <c r="F35" s="12" t="s">
        <v>153</v>
      </c>
    </row>
    <row r="36" spans="1:6" ht="15" customHeight="1" x14ac:dyDescent="0.25">
      <c r="A36" s="11" t="s">
        <v>53</v>
      </c>
      <c r="B36" s="43" t="str">
        <f t="shared" si="0"/>
        <v>https://ror.org/01q9sj412</v>
      </c>
      <c r="C36" s="11" t="s">
        <v>52</v>
      </c>
      <c r="D36" s="12" t="s">
        <v>151</v>
      </c>
      <c r="E36" s="11" t="s">
        <v>152</v>
      </c>
      <c r="F36" s="12" t="s">
        <v>153</v>
      </c>
    </row>
    <row r="37" spans="1:6" ht="15" customHeight="1" x14ac:dyDescent="0.25">
      <c r="A37" s="11" t="s">
        <v>55</v>
      </c>
      <c r="B37" s="43" t="str">
        <f t="shared" si="0"/>
        <v>https://ror.org/01m1pv723</v>
      </c>
      <c r="C37" s="11" t="s">
        <v>54</v>
      </c>
      <c r="D37" s="12" t="s">
        <v>151</v>
      </c>
      <c r="E37" s="11" t="s">
        <v>152</v>
      </c>
      <c r="F37" s="12" t="s">
        <v>153</v>
      </c>
    </row>
    <row r="38" spans="1:6" ht="15" customHeight="1" x14ac:dyDescent="0.25">
      <c r="A38" s="11" t="s">
        <v>57</v>
      </c>
      <c r="B38" s="43" t="str">
        <f t="shared" si="0"/>
        <v>https://ror.org/05a353079</v>
      </c>
      <c r="C38" s="11" t="s">
        <v>56</v>
      </c>
      <c r="D38" s="12" t="s">
        <v>151</v>
      </c>
      <c r="E38" s="11" t="s">
        <v>152</v>
      </c>
      <c r="F38" s="12" t="s">
        <v>153</v>
      </c>
    </row>
    <row r="39" spans="1:6" ht="15" customHeight="1" x14ac:dyDescent="0.25">
      <c r="A39" s="11" t="s">
        <v>59</v>
      </c>
      <c r="B39" s="44" t="str">
        <f t="shared" si="0"/>
        <v>https://ror.org/01462r250</v>
      </c>
      <c r="C39" s="11" t="s">
        <v>58</v>
      </c>
      <c r="D39" s="12" t="s">
        <v>151</v>
      </c>
      <c r="E39" s="11" t="s">
        <v>152</v>
      </c>
      <c r="F39" s="12" t="s">
        <v>153</v>
      </c>
    </row>
    <row r="40" spans="1:6" ht="15" customHeight="1" x14ac:dyDescent="0.25">
      <c r="A40" s="11" t="s">
        <v>81</v>
      </c>
      <c r="B40" s="43" t="str">
        <f t="shared" ref="B40:B59" si="1">HYPERLINK("https://ror.org/"&amp;A40,"https://ror.org/"&amp;A40)</f>
        <v>https://ror.org/04mq2g308</v>
      </c>
      <c r="C40" s="11" t="s">
        <v>80</v>
      </c>
      <c r="D40" s="12" t="s">
        <v>76</v>
      </c>
      <c r="E40" s="11" t="s">
        <v>77</v>
      </c>
      <c r="F40" s="12" t="s">
        <v>78</v>
      </c>
    </row>
    <row r="41" spans="1:6" ht="15" customHeight="1" x14ac:dyDescent="0.25">
      <c r="A41" s="11" t="s">
        <v>97</v>
      </c>
      <c r="B41" s="43" t="str">
        <f t="shared" si="1"/>
        <v>https://ror.org/05ep8g269</v>
      </c>
      <c r="C41" s="11" t="s">
        <v>96</v>
      </c>
      <c r="D41" s="12" t="s">
        <v>76</v>
      </c>
      <c r="E41" s="11" t="s">
        <v>77</v>
      </c>
      <c r="F41" s="12" t="s">
        <v>78</v>
      </c>
    </row>
    <row r="42" spans="1:6" ht="15" customHeight="1" x14ac:dyDescent="0.25">
      <c r="A42" s="11" t="s">
        <v>95</v>
      </c>
      <c r="B42" s="43" t="str">
        <f t="shared" si="1"/>
        <v>https://ror.org/01xkakk17</v>
      </c>
      <c r="C42" s="11" t="s">
        <v>94</v>
      </c>
      <c r="D42" s="12" t="s">
        <v>76</v>
      </c>
      <c r="E42" s="11" t="s">
        <v>77</v>
      </c>
      <c r="F42" s="12" t="s">
        <v>78</v>
      </c>
    </row>
    <row r="43" spans="1:6" ht="15" customHeight="1" x14ac:dyDescent="0.25">
      <c r="A43" s="11" t="s">
        <v>125</v>
      </c>
      <c r="B43" s="43" t="str">
        <f t="shared" si="1"/>
        <v>https://ror.org/00w9q2c06</v>
      </c>
      <c r="C43" s="11" t="s">
        <v>155</v>
      </c>
      <c r="D43" s="12" t="s">
        <v>101</v>
      </c>
      <c r="E43" s="11" t="s">
        <v>102</v>
      </c>
      <c r="F43" s="12" t="s">
        <v>103</v>
      </c>
    </row>
    <row r="44" spans="1:6" ht="15" customHeight="1" x14ac:dyDescent="0.25">
      <c r="A44" s="11" t="s">
        <v>85</v>
      </c>
      <c r="B44" s="43" t="str">
        <f t="shared" si="1"/>
        <v>https://ror.org/032ymzc07</v>
      </c>
      <c r="C44" s="11" t="s">
        <v>84</v>
      </c>
      <c r="D44" s="12" t="s">
        <v>76</v>
      </c>
      <c r="E44" s="11" t="s">
        <v>77</v>
      </c>
      <c r="F44" s="12" t="s">
        <v>78</v>
      </c>
    </row>
    <row r="45" spans="1:6" ht="15" customHeight="1" x14ac:dyDescent="0.25">
      <c r="A45" s="11" t="s">
        <v>21</v>
      </c>
      <c r="B45" s="43" t="str">
        <f t="shared" si="1"/>
        <v>https://ror.org/02s6k3f65</v>
      </c>
      <c r="C45" s="11" t="s">
        <v>20</v>
      </c>
      <c r="D45" s="12" t="s">
        <v>151</v>
      </c>
      <c r="E45" s="11" t="s">
        <v>152</v>
      </c>
      <c r="F45" s="12" t="s">
        <v>153</v>
      </c>
    </row>
    <row r="46" spans="1:6" ht="15" customHeight="1" x14ac:dyDescent="0.25">
      <c r="A46" s="11" t="s">
        <v>23</v>
      </c>
      <c r="B46" s="43" t="str">
        <f t="shared" si="1"/>
        <v>https://ror.org/02k7v4d05</v>
      </c>
      <c r="C46" s="11" t="s">
        <v>22</v>
      </c>
      <c r="D46" s="12" t="s">
        <v>151</v>
      </c>
      <c r="E46" s="11" t="s">
        <v>152</v>
      </c>
      <c r="F46" s="12" t="s">
        <v>153</v>
      </c>
    </row>
    <row r="47" spans="1:6" ht="15" customHeight="1" x14ac:dyDescent="0.25">
      <c r="A47" s="11" t="s">
        <v>25</v>
      </c>
      <c r="B47" s="43" t="str">
        <f t="shared" si="1"/>
        <v>https://ror.org/022fs9h90</v>
      </c>
      <c r="C47" s="11" t="s">
        <v>24</v>
      </c>
      <c r="D47" s="12" t="s">
        <v>151</v>
      </c>
      <c r="E47" s="11" t="s">
        <v>152</v>
      </c>
      <c r="F47" s="12" t="s">
        <v>153</v>
      </c>
    </row>
    <row r="48" spans="1:6" ht="15" customHeight="1" x14ac:dyDescent="0.25">
      <c r="A48" s="11" t="s">
        <v>27</v>
      </c>
      <c r="B48" s="43" t="str">
        <f t="shared" si="1"/>
        <v>https://ror.org/01swzsf04</v>
      </c>
      <c r="C48" s="11" t="s">
        <v>26</v>
      </c>
      <c r="D48" s="12" t="s">
        <v>151</v>
      </c>
      <c r="E48" s="11" t="s">
        <v>152</v>
      </c>
      <c r="F48" s="12" t="s">
        <v>153</v>
      </c>
    </row>
    <row r="49" spans="1:6" ht="15" customHeight="1" x14ac:dyDescent="0.25">
      <c r="A49" s="11" t="s">
        <v>29</v>
      </c>
      <c r="B49" s="43" t="str">
        <f t="shared" si="1"/>
        <v>https://ror.org/019whta54</v>
      </c>
      <c r="C49" s="11" t="s">
        <v>28</v>
      </c>
      <c r="D49" s="12" t="s">
        <v>151</v>
      </c>
      <c r="E49" s="11" t="s">
        <v>152</v>
      </c>
      <c r="F49" s="12" t="s">
        <v>153</v>
      </c>
    </row>
    <row r="50" spans="1:6" ht="15" customHeight="1" x14ac:dyDescent="0.25">
      <c r="A50" s="11" t="s">
        <v>33</v>
      </c>
      <c r="B50" s="43" t="str">
        <f t="shared" si="1"/>
        <v>https://ror.org/00kgrkn83</v>
      </c>
      <c r="C50" s="11" t="s">
        <v>32</v>
      </c>
      <c r="D50" s="12" t="s">
        <v>151</v>
      </c>
      <c r="E50" s="11" t="s">
        <v>152</v>
      </c>
      <c r="F50" s="12" t="s">
        <v>153</v>
      </c>
    </row>
    <row r="51" spans="1:6" ht="15" customHeight="1" x14ac:dyDescent="0.25">
      <c r="A51" s="11" t="s">
        <v>35</v>
      </c>
      <c r="B51" s="43" t="str">
        <f t="shared" si="1"/>
        <v>https://ror.org/00vasag41</v>
      </c>
      <c r="C51" s="11" t="s">
        <v>34</v>
      </c>
      <c r="D51" s="12" t="s">
        <v>151</v>
      </c>
      <c r="E51" s="11" t="s">
        <v>152</v>
      </c>
      <c r="F51" s="12" t="s">
        <v>153</v>
      </c>
    </row>
    <row r="52" spans="1:6" ht="15" customHeight="1" x14ac:dyDescent="0.25">
      <c r="A52" s="11" t="s">
        <v>37</v>
      </c>
      <c r="B52" s="43" t="str">
        <f t="shared" si="1"/>
        <v>https://ror.org/0561a3s31</v>
      </c>
      <c r="C52" s="11" t="s">
        <v>36</v>
      </c>
      <c r="D52" s="12" t="s">
        <v>151</v>
      </c>
      <c r="E52" s="11" t="s">
        <v>152</v>
      </c>
      <c r="F52" s="12" t="s">
        <v>153</v>
      </c>
    </row>
    <row r="53" spans="1:6" ht="15" customHeight="1" x14ac:dyDescent="0.25">
      <c r="A53" s="11" t="s">
        <v>108</v>
      </c>
      <c r="B53" s="43" t="str">
        <f t="shared" si="1"/>
        <v>https://ror.org/0235ynq74</v>
      </c>
      <c r="C53" s="11" t="s">
        <v>107</v>
      </c>
      <c r="D53" s="12" t="s">
        <v>101</v>
      </c>
      <c r="E53" s="11" t="s">
        <v>102</v>
      </c>
      <c r="F53" s="12" t="s">
        <v>103</v>
      </c>
    </row>
    <row r="54" spans="1:6" ht="15" customHeight="1" x14ac:dyDescent="0.25">
      <c r="A54" s="11" t="s">
        <v>112</v>
      </c>
      <c r="B54" s="43" t="str">
        <f t="shared" si="1"/>
        <v>https://ror.org/05ghhx264</v>
      </c>
      <c r="C54" s="11" t="s">
        <v>111</v>
      </c>
      <c r="D54" s="12" t="s">
        <v>101</v>
      </c>
      <c r="E54" s="11" t="s">
        <v>102</v>
      </c>
      <c r="F54" s="12" t="s">
        <v>103</v>
      </c>
    </row>
    <row r="55" spans="1:6" ht="15" customHeight="1" x14ac:dyDescent="0.25">
      <c r="A55" s="11" t="s">
        <v>39</v>
      </c>
      <c r="B55" s="43" t="str">
        <f t="shared" si="1"/>
        <v>https://ror.org/02crff812</v>
      </c>
      <c r="C55" s="11" t="s">
        <v>38</v>
      </c>
      <c r="D55" s="12" t="s">
        <v>151</v>
      </c>
      <c r="E55" s="11" t="s">
        <v>152</v>
      </c>
      <c r="F55" s="12" t="s">
        <v>153</v>
      </c>
    </row>
    <row r="56" spans="1:6" ht="15" customHeight="1" x14ac:dyDescent="0.25">
      <c r="A56" s="11" t="s">
        <v>89</v>
      </c>
      <c r="B56" s="45" t="str">
        <f t="shared" si="1"/>
        <v>https://ror.org/05pmsvm27</v>
      </c>
      <c r="C56" s="11" t="s">
        <v>88</v>
      </c>
      <c r="D56" s="12" t="s">
        <v>76</v>
      </c>
      <c r="E56" s="11" t="s">
        <v>77</v>
      </c>
      <c r="F56" s="12" t="s">
        <v>78</v>
      </c>
    </row>
    <row r="57" spans="1:6" ht="15" customHeight="1" x14ac:dyDescent="0.25">
      <c r="A57" s="11" t="s">
        <v>87</v>
      </c>
      <c r="B57" s="43" t="str">
        <f t="shared" si="1"/>
        <v>https://ror.org/02ejkey04</v>
      </c>
      <c r="C57" s="11" t="s">
        <v>86</v>
      </c>
      <c r="D57" s="12" t="s">
        <v>76</v>
      </c>
      <c r="E57" s="11" t="s">
        <v>77</v>
      </c>
      <c r="F57" s="12" t="s">
        <v>78</v>
      </c>
    </row>
    <row r="58" spans="1:6" ht="15" customHeight="1" x14ac:dyDescent="0.25">
      <c r="A58" s="11" t="s">
        <v>114</v>
      </c>
      <c r="B58" s="43" t="str">
        <f t="shared" si="1"/>
        <v>https://ror.org/01awgk221</v>
      </c>
      <c r="C58" s="11" t="s">
        <v>113</v>
      </c>
      <c r="D58" s="12" t="s">
        <v>101</v>
      </c>
      <c r="E58" s="11" t="s">
        <v>102</v>
      </c>
      <c r="F58" s="12" t="s">
        <v>103</v>
      </c>
    </row>
    <row r="59" spans="1:6" ht="15" customHeight="1" x14ac:dyDescent="0.25">
      <c r="A59" s="13" t="s">
        <v>91</v>
      </c>
      <c r="B59" s="46" t="str">
        <f t="shared" si="1"/>
        <v>https://ror.org/05r0ap620</v>
      </c>
      <c r="C59" s="13" t="s">
        <v>90</v>
      </c>
      <c r="D59" s="14" t="s">
        <v>76</v>
      </c>
      <c r="E59" s="13" t="s">
        <v>77</v>
      </c>
      <c r="F59" s="14" t="s">
        <v>78</v>
      </c>
    </row>
  </sheetData>
  <pageMargins left="0.7" right="0.7" top="0.75" bottom="0.75" header="0.3" footer="0.3"/>
  <pageSetup paperSize="9" orientation="portrait" horizontalDpi="0"/>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A032FF-1691-4B62-8726-A5CAF43F55BA}">
  <dimension ref="A1:A11"/>
  <sheetViews>
    <sheetView workbookViewId="0">
      <selection activeCell="F2" sqref="F2"/>
    </sheetView>
  </sheetViews>
  <sheetFormatPr baseColWidth="10" defaultColWidth="11.42578125" defaultRowHeight="15" x14ac:dyDescent="0.25"/>
  <cols>
    <col min="1" max="1" width="59.7109375" customWidth="1"/>
  </cols>
  <sheetData>
    <row r="1" spans="1:1" ht="27" x14ac:dyDescent="0.25">
      <c r="A1" s="53" t="s">
        <v>158</v>
      </c>
    </row>
    <row r="2" spans="1:1" ht="40.5" x14ac:dyDescent="0.25">
      <c r="A2" s="53" t="s">
        <v>159</v>
      </c>
    </row>
    <row r="3" spans="1:1" x14ac:dyDescent="0.25">
      <c r="A3" s="53"/>
    </row>
    <row r="5" spans="1:1" x14ac:dyDescent="0.25">
      <c r="A5" s="7" t="s">
        <v>136</v>
      </c>
    </row>
    <row r="6" spans="1:1" x14ac:dyDescent="0.25">
      <c r="A6" s="7" t="s">
        <v>134</v>
      </c>
    </row>
    <row r="7" spans="1:1" x14ac:dyDescent="0.25">
      <c r="A7" s="7" t="s">
        <v>137</v>
      </c>
    </row>
    <row r="8" spans="1:1" x14ac:dyDescent="0.25">
      <c r="A8" s="7" t="s">
        <v>135</v>
      </c>
    </row>
    <row r="10" spans="1:1" x14ac:dyDescent="0.25">
      <c r="A10" s="7" t="s">
        <v>150</v>
      </c>
    </row>
    <row r="11" spans="1:1" x14ac:dyDescent="0.25">
      <c r="A11" s="7" t="s">
        <v>149</v>
      </c>
    </row>
  </sheetData>
  <pageMargins left="0.7" right="0.7" top="0.78740157499999996" bottom="0.78740157499999996"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b71393c5-588a-4b35-b833-3db68f81fc42" xsi:nil="true"/>
    <lcf76f155ced4ddcb4097134ff3c332f xmlns="db7db97c-373c-4cbf-9b68-36724da2bf93">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kument" ma:contentTypeID="0x0101004800101690B19C4EA36BF9A9EE40FEB7" ma:contentTypeVersion="19" ma:contentTypeDescription="Ein neues Dokument erstellen." ma:contentTypeScope="" ma:versionID="63293bc1ec4602cf808f4dddf60ce665">
  <xsd:schema xmlns:xsd="http://www.w3.org/2001/XMLSchema" xmlns:xs="http://www.w3.org/2001/XMLSchema" xmlns:p="http://schemas.microsoft.com/office/2006/metadata/properties" xmlns:ns2="db7db97c-373c-4cbf-9b68-36724da2bf93" xmlns:ns3="b71393c5-588a-4b35-b833-3db68f81fc42" targetNamespace="http://schemas.microsoft.com/office/2006/metadata/properties" ma:root="true" ma:fieldsID="13cd64fde03f11ad39c43f1965f2c0dd" ns2:_="" ns3:_="">
    <xsd:import namespace="db7db97c-373c-4cbf-9b68-36724da2bf93"/>
    <xsd:import namespace="b71393c5-588a-4b35-b833-3db68f81fc4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lcf76f155ced4ddcb4097134ff3c332f" minOccurs="0"/>
                <xsd:element ref="ns3:TaxCatchAll" minOccurs="0"/>
                <xsd:element ref="ns2:MediaServiceObjectDetectorVersion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b7db97c-373c-4cbf-9b68-36724da2bf9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element name="lcf76f155ced4ddcb4097134ff3c332f" ma:index="20" nillable="true" ma:taxonomy="true" ma:internalName="lcf76f155ced4ddcb4097134ff3c332f" ma:taxonomyFieldName="MediaServiceImageTags" ma:displayName="Bildmarkierungen" ma:readOnly="false" ma:fieldId="{5cf76f15-5ced-4ddc-b409-7134ff3c332f}" ma:taxonomyMulti="true" ma:sspId="396ca393-2914-4eee-bdd2-3b596797f81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71393c5-588a-4b35-b833-3db68f81fc42" elementFormDefault="qualified">
    <xsd:import namespace="http://schemas.microsoft.com/office/2006/documentManagement/types"/>
    <xsd:import namespace="http://schemas.microsoft.com/office/infopath/2007/PartnerControls"/>
    <xsd:element name="SharedWithUsers" ma:index="16"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Freigegeben für - Details" ma:internalName="SharedWithDetails" ma:readOnly="true">
      <xsd:simpleType>
        <xsd:restriction base="dms:Note">
          <xsd:maxLength value="255"/>
        </xsd:restriction>
      </xsd:simpleType>
    </xsd:element>
    <xsd:element name="TaxCatchAll" ma:index="21" nillable="true" ma:displayName="Taxonomy Catch All Column" ma:hidden="true" ma:list="{5bcba5cc-be04-4811-87ed-2d46c0f453fa}" ma:internalName="TaxCatchAll" ma:showField="CatchAllData" ma:web="b71393c5-588a-4b35-b833-3db68f81fc4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Inhaltstyp"/>
        <xsd:element ref="dc:title" minOccurs="0" maxOccurs="1" ma:index="3"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B571C1E-E64E-42AF-8F2C-FFB891F0990D}">
  <ds:schemaRefs>
    <ds:schemaRef ds:uri="http://schemas.microsoft.com/sharepoint/v3/contenttype/forms"/>
  </ds:schemaRefs>
</ds:datastoreItem>
</file>

<file path=customXml/itemProps2.xml><?xml version="1.0" encoding="utf-8"?>
<ds:datastoreItem xmlns:ds="http://schemas.openxmlformats.org/officeDocument/2006/customXml" ds:itemID="{637BF3C4-68BA-4128-94C6-A886DFB49EA8}">
  <ds:schemaRefs>
    <ds:schemaRef ds:uri="http://purl.org/dc/elements/1.1/"/>
    <ds:schemaRef ds:uri="http://schemas.microsoft.com/office/2006/metadata/properties"/>
    <ds:schemaRef ds:uri="db7db97c-373c-4cbf-9b68-36724da2bf93"/>
    <ds:schemaRef ds:uri="http://purl.org/dc/terms/"/>
    <ds:schemaRef ds:uri="http://schemas.openxmlformats.org/package/2006/metadata/core-properties"/>
    <ds:schemaRef ds:uri="http://schemas.microsoft.com/office/2006/documentManagement/types"/>
    <ds:schemaRef ds:uri="http://purl.org/dc/dcmitype/"/>
    <ds:schemaRef ds:uri="http://schemas.microsoft.com/office/infopath/2007/PartnerControls"/>
    <ds:schemaRef ds:uri="b71393c5-588a-4b35-b833-3db68f81fc42"/>
    <ds:schemaRef ds:uri="http://www.w3.org/XML/1998/namespace"/>
  </ds:schemaRefs>
</ds:datastoreItem>
</file>

<file path=customXml/itemProps3.xml><?xml version="1.0" encoding="utf-8"?>
<ds:datastoreItem xmlns:ds="http://schemas.openxmlformats.org/officeDocument/2006/customXml" ds:itemID="{62E2C972-FDA9-4D8D-BCD3-3C437AC3067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b7db97c-373c-4cbf-9b68-36724da2bf93"/>
    <ds:schemaRef ds:uri="b71393c5-588a-4b35-b833-3db68f81fc4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Feuilles de calcul</vt:lpstr>
      </vt:variant>
      <vt:variant>
        <vt:i4>4</vt:i4>
      </vt:variant>
    </vt:vector>
  </HeadingPairs>
  <TitlesOfParts>
    <vt:vector size="4" baseType="lpstr">
      <vt:lpstr>repo-data survey 2024 basic</vt:lpstr>
      <vt:lpstr>repo-data survey 2024 advanced</vt:lpstr>
      <vt:lpstr>Institution ID and type</vt:lpstr>
      <vt:lpstr>drop down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Friedlein Sabine</dc:creator>
  <cp:lastModifiedBy>Jean-Blaise Claivaz</cp:lastModifiedBy>
  <cp:lastPrinted>2022-04-27T08:06:14Z</cp:lastPrinted>
  <dcterms:created xsi:type="dcterms:W3CDTF">2022-02-03T14:05:02Z</dcterms:created>
  <dcterms:modified xsi:type="dcterms:W3CDTF">2024-06-17T13:24:46Z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0x0101004800101690B19C4EA36BF9A9EE40FEB7</vt:lpwstr>
  </property>
  <property fmtid="{D5CDD505-2E9C-101B-9397-08002B2CF9AE}" pid="3" name="MediaServiceImageTags">
    <vt:lpwstr/>
  </property>
</Properties>
</file>